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97" documentId="13_ncr:1_{F6CB121F-512D-4AA6-A0C1-0FB36C537598}" xr6:coauthVersionLast="47" xr6:coauthVersionMax="47" xr10:uidLastSave="{3F5D76E3-4A5C-496D-ACCD-834DD7EC00BF}"/>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B3" i="4"/>
  <c r="B4" i="4"/>
  <c r="B5" i="4"/>
  <c r="B6" i="4"/>
  <c r="B7" i="4"/>
  <c r="B8" i="4"/>
  <c r="B9" i="4"/>
  <c r="B10" i="4"/>
  <c r="B11" i="4"/>
  <c r="B12" i="4"/>
  <c r="B13" i="4"/>
  <c r="B14"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<sst xmlns="http://schemas.openxmlformats.org/spreadsheetml/2006/main" count="180282" uniqueCount="39125">
  <si>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</si>
  <si>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</si>
  <si>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</si>
  <si>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</si>
  <si>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</si>
  <si>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</si>
  <si>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</si>
  <si>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</si>
  <si>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</si>
  <si>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</si>
  <si>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</si>
  <si>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</si>
  <si>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</si>
  <si>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</si>
  <si>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</si>
  <si>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</si>
  <si>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</si>
  <si>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</si>
  <si>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</si>
  <si>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</si>
  <si>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</si>
  <si>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</si>
  <si>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</si>
  <si>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</si>
  <si>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</si>
  <si>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</si>
  <si>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</si>
  <si>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</si>
  <si>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</si>
  <si>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</si>
  <si>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</si>
  <si>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</si>
  <si>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</si>
  <si>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</si>
  <si>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</si>
  <si>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</si>
  <si>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</si>
  <si>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</si>
  <si>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</si>
  <si>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</si>
  <si>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</si>
  <si>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</si>
  <si>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</si>
  <si>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</si>
  <si>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</si>
  <si>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</si>
  <si>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</si>
  <si>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</si>
  <si>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</si>
  <si>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</si>
  <si>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</si>
  <si>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</si>
  <si>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</si>
  <si>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</si>
  <si>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</si>
  <si>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</si>
  <si>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</si>
  <si>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</si>
  <si>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</si>
  <si>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</si>
  <si>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</si>
  <si>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</si>
  <si>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</si>
  <si>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</si>
  <si>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</si>
  <si>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</si>
  <si>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</si>
  <si>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</si>
  <si>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</si>
  <si>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</si>
  <si>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</si>
  <si>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</si>
  <si>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</si>
  <si>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</si>
  <si>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</si>
  <si>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</si>
  <si>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</si>
  <si>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</si>
  <si>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</si>
  <si>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</si>
  <si>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</si>
  <si>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</si>
  <si>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</si>
  <si>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</si>
  <si>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</si>
  <si>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</si>
  <si>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</si>
  <si>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</si>
  <si>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</si>
  <si>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</si>
  <si>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</si>
  <si>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</si>
  <si>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</si>
  <si>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</si>
  <si>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</si>
  <si>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</si>
  <si>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</si>
  <si>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</si>
  <si>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</si>
  <si>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</si>
  <si>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</si>
  <si>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</si>
  <si>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</si>
  <si>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</si>
  <si>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</si>
  <si>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</si>
  <si>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</si>
  <si>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</si>
  <si>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</si>
  <si>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</si>
  <si>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</si>
  <si>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</si>
  <si>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</si>
  <si>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</si>
  <si>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</si>
  <si>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</si>
  <si>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</si>
  <si>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</si>
  <si>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</si>
  <si>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</si>
  <si>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</si>
  <si>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</si>
  <si>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</si>
  <si>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</si>
  <si>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</si>
  <si>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</si>
  <si>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</si>
  <si>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</si>
  <si>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</si>
  <si>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</si>
  <si>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</si>
  <si>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</si>
  <si>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</si>
  <si>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</si>
  <si>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</si>
  <si>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</si>
  <si>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</si>
  <si>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</si>
  <si>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</si>
  <si>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</si>
  <si>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</si>
  <si>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</si>
  <si>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</si>
  <si>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</si>
  <si>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</si>
  <si>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</si>
  <si>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</si>
  <si>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</si>
  <si>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</si>
  <si>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</si>
  <si>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</si>
  <si>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</si>
  <si>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</si>
  <si>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</si>
  <si>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</si>
  <si>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</si>
  <si>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</si>
  <si>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</si>
  <si>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</si>
  <si>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</si>
  <si>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</si>
  <si>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</si>
  <si>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</si>
  <si>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</si>
  <si>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</si>
  <si>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</si>
  <si>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</si>
  <si>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</si>
  <si>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</si>
  <si>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</si>
  <si>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</si>
  <si>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</si>
  <si>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</si>
  <si>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</si>
  <si>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</si>
  <si>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</si>
  <si>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</si>
  <si>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</si>
  <si>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</si>
  <si>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</si>
  <si>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</si>
  <si>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</si>
  <si>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</si>
  <si>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</si>
  <si>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</si>
  <si>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</si>
  <si>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</si>
  <si>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</si>
  <si>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</si>
  <si>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</si>
  <si>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</si>
  <si>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</si>
  <si>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</si>
  <si>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</si>
  <si>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</si>
  <si>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</si>
  <si>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</si>
  <si>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</si>
  <si>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</si>
  <si>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</si>
  <si>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</si>
  <si>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</si>
  <si>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</si>
  <si>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</si>
  <si>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</si>
  <si>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</si>
  <si>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</si>
  <si>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</si>
  <si>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</si>
  <si>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</si>
  <si>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</si>
  <si>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</si>
  <si>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</si>
  <si>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</si>
  <si>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</si>
  <si>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</si>
  <si>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</si>
  <si>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</si>
  <si>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</si>
  <si>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</si>
  <si>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</si>
  <si>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</si>
  <si>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</si>
  <si>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</si>
  <si>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</si>
  <si>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</si>
  <si>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</si>
  <si>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</si>
  <si>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</si>
  <si>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</si>
  <si>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</si>
  <si>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</si>
  <si>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</si>
  <si>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</si>
  <si>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</si>
  <si>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</si>
  <si>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</si>
  <si>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</si>
  <si>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</si>
  <si>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</si>
  <si>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</si>
  <si>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</si>
  <si>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</si>
  <si>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</si>
  <si>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</si>
  <si>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</si>
  <si>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</si>
  <si>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</si>
  <si>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</si>
  <si>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</si>
  <si>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</si>
  <si>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</si>
  <si>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</si>
  <si>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</si>
  <si>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</si>
  <si>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</si>
  <si>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</si>
  <si>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</si>
  <si>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</si>
  <si>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</si>
  <si>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</si>
  <si>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</si>
  <si>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</si>
  <si>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</si>
  <si>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</si>
  <si>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</si>
  <si>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</si>
  <si>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</si>
  <si>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</si>
  <si>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</si>
  <si>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</si>
  <si>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</si>
  <si>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</si>
  <si>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</si>
  <si>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</si>
  <si>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</si>
  <si>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</si>
  <si>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</si>
  <si>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</si>
  <si>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</si>
  <si>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</si>
  <si>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</si>
  <si>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</si>
  <si>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</si>
  <si>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</si>
  <si>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</si>
  <si>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</si>
  <si>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</si>
  <si>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</si>
  <si>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</si>
  <si>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</si>
  <si>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</si>
  <si>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</si>
  <si>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</si>
  <si>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</si>
  <si>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</si>
  <si>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</si>
  <si>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</si>
  <si>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</si>
  <si>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</si>
  <si>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</si>
  <si>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</si>
  <si>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</si>
  <si>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</si>
  <si>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</si>
  <si>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</si>
  <si>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</si>
  <si>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</si>
  <si>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</si>
  <si>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</si>
  <si>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</si>
  <si>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</si>
  <si>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</si>
  <si>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</si>
  <si>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</si>
  <si>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</si>
  <si>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</si>
  <si>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</si>
  <si>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</si>
  <si>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</si>
  <si>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</si>
  <si>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</si>
  <si>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</si>
  <si>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</si>
  <si>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</si>
  <si>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</si>
  <si>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</si>
  <si>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</si>
  <si>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</si>
  <si>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</si>
  <si>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</si>
  <si>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</si>
  <si>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</si>
  <si>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</si>
  <si>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</si>
  <si>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</si>
  <si>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</si>
  <si>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</si>
  <si>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</si>
  <si>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</si>
  <si>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</si>
  <si>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</si>
  <si>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</si>
  <si>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</si>
  <si>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</si>
  <si>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</si>
  <si>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</si>
  <si>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</si>
  <si>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</si>
  <si>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</si>
  <si>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</si>
  <si>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</si>
  <si>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</si>
  <si>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</si>
  <si>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</si>
  <si>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</si>
  <si>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</si>
  <si>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</si>
  <si>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</si>
  <si>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</si>
  <si>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</si>
  <si>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</si>
  <si>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</si>
  <si>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</si>
  <si>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</si>
  <si>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</si>
  <si>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</si>
  <si>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</si>
  <si>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</si>
  <si>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</si>
  <si>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</si>
  <si>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</si>
  <si>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</si>
  <si>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</si>
  <si>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</si>
  <si>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</si>
  <si>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</si>
  <si>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</si>
  <si>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</si>
  <si>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</si>
  <si>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</si>
  <si>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</si>
  <si>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</si>
  <si>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</si>
  <si>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</si>
  <si>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</si>
  <si>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</si>
  <si>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</si>
  <si>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</si>
  <si>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</si>
  <si>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</si>
  <si>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</si>
  <si>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</si>
  <si>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</si>
  <si>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</si>
  <si>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</si>
  <si>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</si>
  <si>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</si>
  <si>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</si>
  <si>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</si>
  <si>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</si>
  <si>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</si>
  <si>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</si>
  <si>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</si>
  <si>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</si>
  <si>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</si>
  <si>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</si>
  <si>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</si>
  <si>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</si>
  <si>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</si>
  <si>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</si>
  <si>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</si>
  <si>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</si>
  <si>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</si>
  <si>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</si>
  <si>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</si>
  <si>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</si>
  <si>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</si>
  <si>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</si>
  <si>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</si>
  <si>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</si>
  <si>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</si>
  <si>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</si>
  <si>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</si>
  <si>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</si>
  <si>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</si>
  <si>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</si>
  <si>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</si>
  <si>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</si>
  <si>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</si>
  <si>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</si>
  <si>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</si>
  <si>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</si>
  <si>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</si>
  <si>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</si>
  <si>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</si>
  <si>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</si>
  <si>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</si>
  <si>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</si>
  <si>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</si>
  <si>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</si>
  <si>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</si>
  <si>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</si>
  <si>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</si>
  <si>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</si>
  <si>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</si>
  <si>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</si>
  <si>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</si>
  <si>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</si>
  <si>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</si>
  <si>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</si>
  <si>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</si>
  <si>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</si>
  <si>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</si>
  <si>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</si>
  <si>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</si>
  <si>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</si>
  <si>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</si>
  <si>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</si>
  <si>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</si>
  <si>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</si>
  <si>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</si>
  <si>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</si>
  <si>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</si>
  <si>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</si>
  <si>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</si>
  <si>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</si>
  <si>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</si>
  <si>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</si>
  <si>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</si>
  <si>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</si>
  <si>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</si>
  <si>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</si>
  <si>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</si>
  <si>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</si>
  <si>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</si>
  <si>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</si>
  <si>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</si>
  <si>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</si>
  <si>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</si>
  <si>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</si>
  <si>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</si>
  <si>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</si>
  <si>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</si>
  <si>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</si>
  <si>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</si>
  <si>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</si>
  <si>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</si>
  <si>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</si>
  <si>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</si>
  <si>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</si>
  <si>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</si>
  <si>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</si>
  <si>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</si>
  <si>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</si>
  <si>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</si>
  <si>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</si>
  <si>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</si>
  <si>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</si>
  <si>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</si>
  <si>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</si>
  <si>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</si>
  <si>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</si>
  <si>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</si>
  <si>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</si>
  <si>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</si>
  <si>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</si>
  <si>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</si>
  <si>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</si>
  <si>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</si>
  <si>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</si>
  <si>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</si>
  <si>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</si>
  <si>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</si>
  <si>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</si>
  <si>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</si>
  <si>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</si>
  <si>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</si>
  <si>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</si>
  <si>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</si>
  <si>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</si>
  <si>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</si>
  <si>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</si>
  <si>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</si>
  <si>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</si>
  <si>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</si>
  <si>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</si>
  <si>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</si>
  <si>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</si>
  <si>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</si>
  <si>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</si>
  <si>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</si>
  <si>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</si>
  <si>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</si>
  <si>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</si>
  <si>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</si>
  <si>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</si>
  <si>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</si>
  <si>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</si>
  <si>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</si>
  <si>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</si>
  <si>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</si>
  <si>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</si>
  <si>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</si>
  <si>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</si>
  <si>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</si>
  <si>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</si>
  <si>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</si>
  <si>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</si>
  <si>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</si>
  <si>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</si>
  <si>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</si>
  <si>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</si>
  <si>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</si>
  <si>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</si>
  <si>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</si>
  <si>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</si>
  <si>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</si>
  <si>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</si>
  <si>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</si>
  <si>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</si>
  <si>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</si>
  <si>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</si>
  <si>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</si>
  <si>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</si>
  <si>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</si>
  <si>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</si>
  <si>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</si>
  <si>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</si>
  <si>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</si>
  <si>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</si>
  <si>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</si>
  <si>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</si>
  <si>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</si>
  <si>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</si>
  <si>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</si>
  <si>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</si>
  <si>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</si>
  <si>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</si>
  <si>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</si>
  <si>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</si>
  <si>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</si>
  <si>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</si>
  <si>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</si>
  <si>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</si>
  <si>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</si>
  <si>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</si>
  <si>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</si>
  <si>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</si>
  <si>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</si>
  <si>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</si>
  <si>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</si>
  <si>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</si>
  <si>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</si>
  <si>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</si>
  <si>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</si>
  <si>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</si>
  <si>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</si>
  <si>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</si>
  <si>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</si>
  <si>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</si>
  <si>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</si>
  <si>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</si>
  <si>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</si>
  <si>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</si>
  <si>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</si>
  <si>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</si>
  <si>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</si>
  <si>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</si>
  <si>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</si>
  <si>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</si>
  <si>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</si>
  <si>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</si>
  <si>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</si>
  <si>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</si>
  <si>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</si>
  <si>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</si>
  <si>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</si>
  <si>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</si>
  <si>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</si>
  <si>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</si>
  <si>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</si>
  <si>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</si>
  <si>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</si>
  <si>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</si>
  <si>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</si>
  <si>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</si>
  <si>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</si>
  <si>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</si>
  <si>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</si>
  <si>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</si>
  <si>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</si>
  <si>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</si>
  <si>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</si>
  <si>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</si>
  <si>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</si>
  <si>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</si>
  <si>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</si>
  <si>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</si>
  <si>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</si>
  <si>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</si>
  <si>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</si>
  <si>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</si>
  <si>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</si>
  <si>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</si>
  <si>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</si>
  <si>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</si>
  <si>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</si>
  <si>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</si>
  <si>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</si>
  <si>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</si>
  <si>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</si>
  <si>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</si>
  <si>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</si>
  <si>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</si>
  <si>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</si>
  <si>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</si>
  <si>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</si>
  <si>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</si>
  <si>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</si>
  <si>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</si>
  <si>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</si>
  <si>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</si>
  <si>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</si>
  <si>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</si>
  <si>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</si>
  <si>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</si>
  <si>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</si>
  <si>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</si>
  <si>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</si>
  <si>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</si>
  <si>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</si>
  <si>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</si>
  <si>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</si>
  <si>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</si>
  <si>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</si>
  <si>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</si>
  <si>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</si>
  <si>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</si>
  <si>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</si>
  <si>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</si>
  <si>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</si>
  <si>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</si>
  <si>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</si>
  <si>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</si>
  <si>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</si>
  <si>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</si>
  <si>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</si>
  <si>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</si>
  <si>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</si>
  <si>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</si>
  <si>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</si>
  <si>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</si>
  <si>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</si>
  <si>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</si>
  <si>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</si>
  <si>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</si>
  <si>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</si>
  <si>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</si>
  <si>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</si>
  <si>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</si>
  <si>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</si>
  <si>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</si>
  <si>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</si>
  <si>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</si>
  <si>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</si>
  <si>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</si>
  <si>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</si>
  <si>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</si>
  <si>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</si>
  <si>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</si>
  <si>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</si>
  <si>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</si>
  <si>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</si>
  <si>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</si>
  <si>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</si>
  <si>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</si>
  <si>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</si>
  <si>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</si>
  <si>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</si>
  <si>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</si>
  <si>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</si>
  <si>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</si>
  <si>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</si>
  <si>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</si>
  <si>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</si>
  <si>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</si>
  <si>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</si>
  <si>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</si>
  <si>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</si>
  <si>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</si>
  <si>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</si>
  <si>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</si>
  <si>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</si>
  <si>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</si>
  <si>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</si>
  <si>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</si>
  <si>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</si>
  <si>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</si>
  <si>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</si>
  <si>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</si>
  <si>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</si>
  <si>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</si>
  <si>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</si>
  <si>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</si>
  <si>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</si>
  <si>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</si>
  <si>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</si>
  <si>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</si>
  <si>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</si>
  <si>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</si>
  <si>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</si>
  <si>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</si>
  <si>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</si>
  <si>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</si>
  <si>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</si>
  <si>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</si>
  <si>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</si>
  <si>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</si>
  <si>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</si>
  <si>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</si>
  <si>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</si>
  <si>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</si>
  <si>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</si>
  <si>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</si>
  <si>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</si>
  <si>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</si>
  <si>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</si>
  <si>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</si>
  <si>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</si>
  <si>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</si>
  <si>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</si>
  <si>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</si>
  <si>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</si>
  <si>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</si>
  <si>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</si>
  <si>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</si>
  <si>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</si>
  <si>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</si>
  <si>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</si>
  <si>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</si>
  <si>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</si>
  <si>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</si>
  <si>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</si>
  <si>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</si>
  <si>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</si>
  <si>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</si>
  <si>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</si>
  <si>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</si>
  <si>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</si>
  <si>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</si>
  <si>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</si>
  <si>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</si>
  <si>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</si>
  <si>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</si>
  <si>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</si>
  <si>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</si>
  <si>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</si>
  <si>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</si>
  <si>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</si>
  <si>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</si>
  <si>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</si>
  <si>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</si>
  <si>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</si>
  <si>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</si>
  <si>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</si>
  <si>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</si>
  <si>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</si>
  <si>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</si>
  <si>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</si>
  <si>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</si>
  <si>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</si>
  <si>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</si>
  <si>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</si>
  <si>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</si>
  <si>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</si>
  <si>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</si>
  <si>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</si>
  <si>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</si>
  <si>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</si>
  <si>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</si>
  <si>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</si>
  <si>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</si>
  <si>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</si>
  <si>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</si>
  <si>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</si>
  <si>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</si>
  <si>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</si>
  <si>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</si>
  <si>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</si>
  <si>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</si>
  <si>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</si>
  <si>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</si>
  <si>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</si>
  <si>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</si>
  <si>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</si>
  <si>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</si>
  <si>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</si>
  <si>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</si>
  <si>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</si>
  <si>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</si>
  <si>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</si>
  <si>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</si>
  <si>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</si>
  <si>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</si>
  <si>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</si>
  <si>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</si>
  <si>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</si>
  <si>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</si>
  <si>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</si>
  <si>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</si>
  <si>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</si>
  <si>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</si>
  <si>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</si>
  <si>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</si>
  <si>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</si>
  <si>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</si>
  <si>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</si>
  <si>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</si>
  <si>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</si>
  <si>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</si>
  <si>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</si>
  <si>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</si>
  <si>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</si>
  <si>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</si>
  <si>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</si>
  <si>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</si>
  <si>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</si>
  <si>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</si>
  <si>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</si>
  <si>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</si>
  <si>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</si>
  <si>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</si>
  <si>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</si>
  <si>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</si>
  <si>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</si>
  <si>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</si>
  <si>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</si>
  <si>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</si>
  <si>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</si>
  <si>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</si>
  <si>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</si>
  <si>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</si>
  <si>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</si>
  <si>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</si>
  <si>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</si>
  <si>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</si>
  <si>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</si>
  <si>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</si>
  <si>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</si>
  <si>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</si>
  <si>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</si>
  <si>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</si>
  <si>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</si>
  <si>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</si>
  <si>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</si>
  <si>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</si>
  <si>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</si>
  <si>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</si>
  <si>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</si>
  <si>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</si>
  <si>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</si>
  <si>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</si>
  <si>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</si>
  <si>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</si>
  <si>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</si>
  <si>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</si>
  <si>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</si>
  <si>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</si>
  <si>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</si>
  <si>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</si>
  <si>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</si>
  <si>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</si>
  <si>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</si>
  <si>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</si>
  <si>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</si>
  <si>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</si>
  <si>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</si>
  <si>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</si>
  <si>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</si>
  <si>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</si>
  <si>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</si>
  <si>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</si>
  <si>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</si>
  <si>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</si>
  <si>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</si>
  <si>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</si>
  <si>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</si>
  <si>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</si>
  <si>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</si>
  <si>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</si>
  <si>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</si>
  <si>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</si>
  <si>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</si>
  <si>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</si>
  <si>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</si>
  <si>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</si>
  <si>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</si>
  <si>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</si>
  <si>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</si>
  <si>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</si>
  <si>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</si>
  <si>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</si>
  <si>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</si>
  <si>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</si>
  <si>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</si>
  <si>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</si>
  <si>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</si>
  <si>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</si>
  <si>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</si>
  <si>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</si>
  <si>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</si>
  <si>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</si>
  <si>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</si>
  <si>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</si>
  <si>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</si>
  <si>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</si>
  <si>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</si>
  <si>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</si>
  <si>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</si>
  <si>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</si>
  <si>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</si>
  <si>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</si>
  <si>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</si>
  <si>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</si>
  <si>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</si>
  <si>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</si>
  <si>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</si>
  <si>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</si>
  <si>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</si>
  <si>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</si>
  <si>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</si>
  <si>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</si>
  <si>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</si>
  <si>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</si>
  <si>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</si>
  <si>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</si>
  <si>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</si>
  <si>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</si>
  <si>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</si>
  <si>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</si>
  <si>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</si>
  <si>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</si>
  <si>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</si>
  <si>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</si>
  <si>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</si>
  <si>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</si>
  <si>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</si>
  <si>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</si>
  <si>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</si>
  <si>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</si>
  <si>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</si>
  <si>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</si>
  <si>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</si>
  <si>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</si>
  <si>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</si>
  <si>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</si>
  <si>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</si>
  <si>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</si>
  <si>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</si>
  <si>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</si>
  <si>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</si>
  <si>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</si>
  <si>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</si>
  <si>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</si>
  <si>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</si>
  <si>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</si>
  <si>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</si>
  <si>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</si>
  <si>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</si>
  <si>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</si>
  <si>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</si>
  <si>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</si>
  <si>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</si>
  <si>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</si>
  <si>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</si>
  <si>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</si>
  <si>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</si>
  <si>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</si>
  <si>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</si>
  <si>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</si>
  <si>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</si>
  <si>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</si>
  <si>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</si>
  <si>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</si>
  <si>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</si>
  <si>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</si>
  <si>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</si>
  <si>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</si>
  <si>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</si>
  <si>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</si>
  <si>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</si>
  <si>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</si>
  <si>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</si>
  <si>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</si>
  <si>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</si>
  <si>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</si>
  <si>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</si>
  <si>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</si>
  <si>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</si>
  <si>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</si>
  <si>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</si>
  <si>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</si>
  <si>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</si>
  <si>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</si>
  <si>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</si>
  <si>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</si>
  <si>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</si>
  <si>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</si>
  <si>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</si>
  <si>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</si>
  <si>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</si>
  <si>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</si>
  <si>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</si>
  <si>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</si>
  <si>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</si>
  <si>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</si>
  <si>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</si>
  <si>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</si>
  <si>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</si>
  <si>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</si>
  <si>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</si>
  <si>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</si>
  <si>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</si>
  <si>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</si>
  <si>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</si>
  <si>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</si>
  <si>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</si>
  <si>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</si>
  <si>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</si>
  <si>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</si>
  <si>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</si>
  <si>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</si>
  <si>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</si>
  <si>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</si>
  <si>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</si>
  <si>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</si>
  <si>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</si>
  <si>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</si>
  <si>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</si>
  <si>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</si>
  <si>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</si>
  <si>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</si>
  <si>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</si>
  <si>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</si>
  <si>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</si>
  <si>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</si>
  <si>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</si>
  <si>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</si>
  <si>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</si>
  <si>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</si>
  <si>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</si>
  <si>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</si>
  <si>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</si>
  <si>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</si>
  <si>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</si>
  <si>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</si>
  <si>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</si>
  <si>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</si>
  <si>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</si>
  <si>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</si>
  <si>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</si>
  <si>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</si>
  <si>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</si>
  <si>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</si>
  <si>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</si>
  <si>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</si>
  <si>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</si>
  <si>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</si>
  <si>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</si>
  <si>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</si>
  <si>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</si>
  <si>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</si>
  <si>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</si>
  <si>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</si>
  <si>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</si>
  <si>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</si>
  <si>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</si>
  <si>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</si>
  <si>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</si>
  <si>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</si>
  <si>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</si>
  <si>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</si>
  <si>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</si>
  <si>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</si>
  <si>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</si>
  <si>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</si>
  <si>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</si>
  <si>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</si>
  <si>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</si>
  <si>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</si>
  <si>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</si>
  <si>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</si>
  <si>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</si>
  <si>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</si>
  <si>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</si>
  <si>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</si>
  <si>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</si>
  <si>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</si>
  <si>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</si>
  <si>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</si>
  <si>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</si>
  <si>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</si>
  <si>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</si>
  <si>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</si>
  <si>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</si>
  <si>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</si>
  <si>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</si>
  <si>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</si>
  <si>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</si>
  <si>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</si>
  <si>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</si>
  <si>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</si>
  <si>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</si>
  <si>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</si>
  <si>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</si>
  <si>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</si>
  <si>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</si>
  <si>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</si>
  <si>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</si>
  <si>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</si>
  <si>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</si>
  <si>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</si>
  <si>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</si>
  <si>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</si>
  <si>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</si>
  <si>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</si>
  <si>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</si>
  <si>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</si>
  <si>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</si>
  <si>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</si>
  <si>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</si>
  <si>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</si>
  <si>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</si>
  <si>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</si>
  <si>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</si>
  <si>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</si>
  <si>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</si>
  <si>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</si>
  <si>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</si>
  <si>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</si>
  <si>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</si>
  <si>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</si>
  <si>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</si>
  <si>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</si>
  <si>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</si>
  <si>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</si>
  <si>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</si>
  <si>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</si>
  <si>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</si>
  <si>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</si>
  <si>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</si>
  <si>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</si>
  <si>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</si>
  <si>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</si>
  <si>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</si>
  <si>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</si>
  <si>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</si>
  <si>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</si>
  <si>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</si>
  <si>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</si>
  <si>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</si>
  <si>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</si>
  <si>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</si>
  <si>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</si>
  <si>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</si>
  <si>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</si>
  <si>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</si>
  <si>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</si>
  <si>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</si>
  <si>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</si>
  <si>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</si>
  <si>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</si>
  <si>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</si>
  <si>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</si>
  <si>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</si>
  <si>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</si>
  <si>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</si>
  <si>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</si>
  <si>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</si>
  <si>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</si>
  <si>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</si>
  <si>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</si>
  <si>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</si>
  <si>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</si>
  <si>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</si>
  <si>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</si>
  <si>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</si>
  <si>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</si>
  <si>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</si>
  <si>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</si>
  <si>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</si>
  <si>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</si>
  <si>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</si>
  <si>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</si>
  <si>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</si>
  <si>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</si>
  <si>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</si>
  <si>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</si>
  <si>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</si>
  <si>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</si>
  <si>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</si>
  <si>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</si>
  <si>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</si>
  <si>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</si>
  <si>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</si>
  <si>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</si>
  <si>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</si>
  <si>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</si>
  <si>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</si>
  <si>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</si>
  <si>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</si>
  <si>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</si>
  <si>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</si>
  <si>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</si>
  <si>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</si>
  <si>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</si>
  <si>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</si>
  <si>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</si>
  <si>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</si>
  <si>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</si>
  <si>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</si>
  <si>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</si>
  <si>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</si>
  <si>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</si>
  <si>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</si>
  <si>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</si>
  <si>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</si>
  <si>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</si>
  <si>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</si>
  <si>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</si>
  <si>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</si>
  <si>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</si>
  <si>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</si>
  <si>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</si>
  <si>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</si>
  <si>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</si>
  <si>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</si>
  <si>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</si>
  <si>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</si>
  <si>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</si>
  <si>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</si>
  <si>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</si>
  <si>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</si>
  <si>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</si>
  <si>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</si>
  <si>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</si>
  <si>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</si>
  <si>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</si>
  <si>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</si>
  <si>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</si>
  <si>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</si>
  <si>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</si>
  <si>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</si>
  <si>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</si>
  <si>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</si>
  <si>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</si>
  <si>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</si>
  <si>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</si>
  <si>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</si>
  <si>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</si>
  <si>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</si>
  <si>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</si>
  <si>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</si>
  <si>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</si>
  <si>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</si>
  <si>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</si>
  <si>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</si>
  <si>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</si>
  <si>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</si>
  <si>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</si>
  <si>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</si>
  <si>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</si>
  <si>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</si>
  <si>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</si>
  <si>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</si>
  <si>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</si>
  <si>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</si>
  <si>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</si>
  <si>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</si>
  <si>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</si>
  <si>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</si>
  <si>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</si>
  <si>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</si>
  <si>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</si>
  <si>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</si>
  <si>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</si>
  <si>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</si>
  <si>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</si>
  <si>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</si>
  <si>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</si>
  <si>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</si>
  <si>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</si>
  <si>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</si>
  <si>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</si>
  <si>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</si>
  <si>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</si>
  <si>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</si>
  <si>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</si>
  <si>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</si>
  <si>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</si>
  <si>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</si>
  <si>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</si>
  <si>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</si>
  <si>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</si>
  <si>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</si>
  <si>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</si>
  <si>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</si>
  <si>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</si>
  <si>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</si>
  <si>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</si>
  <si>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</si>
  <si>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</si>
  <si>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</si>
  <si>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</si>
  <si>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</si>
  <si>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</si>
  <si>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</si>
  <si>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</si>
  <si>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</si>
  <si>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</si>
  <si>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</si>
  <si>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</si>
  <si>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</si>
  <si>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</si>
  <si>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</si>
  <si>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</si>
  <si>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</si>
  <si>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</si>
  <si>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</si>
  <si>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</si>
  <si>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</si>
  <si>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</si>
  <si>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</si>
  <si>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</si>
  <si>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</si>
  <si>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</si>
  <si>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</si>
  <si>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</si>
  <si>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</si>
  <si>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</si>
  <si>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</si>
  <si>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</si>
  <si>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</si>
  <si>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</si>
  <si>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</si>
  <si>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</si>
  <si>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</si>
  <si>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</si>
  <si>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</si>
  <si>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</si>
  <si>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</si>
  <si>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</si>
  <si>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</si>
  <si>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</si>
  <si>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</si>
  <si>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</si>
  <si>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</si>
  <si>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</si>
  <si>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</si>
  <si>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</si>
  <si>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</si>
  <si>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</si>
  <si>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</si>
  <si>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</si>
  <si>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</si>
  <si>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</si>
  <si>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</si>
  <si>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</si>
  <si>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</si>
  <si>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</si>
  <si>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</si>
  <si>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</si>
  <si>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</si>
  <si>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</si>
  <si>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</si>
  <si>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</si>
  <si>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</si>
  <si>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</si>
  <si>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</si>
  <si>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</si>
  <si>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</si>
  <si>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</si>
  <si>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</si>
  <si>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</si>
  <si>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</si>
  <si>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</si>
  <si>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</si>
  <si>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</si>
  <si>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</si>
  <si>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</si>
  <si>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</si>
  <si>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</si>
  <si>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</si>
  <si>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</si>
  <si>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</si>
  <si>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</si>
  <si>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</si>
  <si>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</si>
  <si>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</si>
  <si>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</si>
  <si>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</si>
  <si>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</si>
  <si>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</si>
  <si>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</si>
  <si>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</si>
  <si>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</si>
  <si>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</si>
  <si>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</si>
  <si>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</si>
  <si>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</si>
  <si>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</si>
  <si>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</si>
  <si>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</si>
  <si>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</si>
  <si>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</si>
  <si>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</si>
  <si>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</si>
  <si>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</si>
  <si>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</si>
  <si>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</si>
  <si>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</si>
  <si>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</si>
  <si>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</si>
  <si>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</si>
  <si>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</si>
  <si>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</si>
  <si>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</si>
  <si>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</si>
  <si>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</si>
  <si>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</si>
  <si>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</si>
  <si>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</si>
  <si>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</si>
  <si>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</si>
  <si>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</si>
  <si>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</si>
  <si>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</si>
  <si>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</si>
  <si>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</si>
  <si>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</si>
  <si>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</si>
  <si>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</si>
  <si>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</si>
  <si>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</si>
  <si>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</si>
  <si>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</si>
  <si>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</si>
  <si>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</si>
  <si>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</si>
  <si>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</si>
  <si>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</si>
  <si>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</si>
  <si>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</si>
  <si>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</si>
  <si>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</si>
  <si>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</si>
  <si>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</si>
  <si>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</si>
  <si>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</si>
  <si>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</si>
  <si>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</si>
  <si>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</si>
  <si>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</si>
  <si>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</si>
  <si>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</si>
  <si>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</si>
  <si>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</si>
  <si>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</si>
  <si>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</si>
  <si>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</si>
  <si>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</si>
  <si>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</si>
  <si>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</si>
  <si>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</si>
  <si>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</si>
  <si>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</si>
  <si>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</si>
  <si>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</si>
  <si>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</si>
  <si>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</si>
  <si>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</si>
  <si>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</si>
  <si>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</si>
  <si>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</si>
  <si>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</si>
  <si>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</si>
  <si>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</si>
  <si>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</si>
  <si>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</si>
  <si>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</si>
  <si>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</si>
  <si>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</si>
  <si>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</si>
  <si>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</si>
  <si>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</si>
  <si>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</si>
  <si>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</si>
  <si>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</si>
  <si>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</si>
  <si>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</si>
  <si>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</si>
  <si>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</si>
  <si>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</si>
  <si>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</si>
  <si>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</si>
  <si>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</si>
  <si>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</si>
  <si>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</si>
  <si>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</si>
  <si>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</si>
  <si>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</si>
  <si>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</si>
  <si>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</si>
  <si>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</si>
  <si>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</si>
  <si>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</si>
  <si>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</si>
  <si>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</si>
  <si>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</si>
  <si>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</si>
  <si>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</si>
  <si>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</si>
  <si>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</si>
  <si>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</si>
  <si>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</si>
  <si>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</si>
  <si>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</si>
  <si>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</si>
  <si>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</si>
  <si>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</si>
  <si>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</si>
  <si>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</si>
  <si>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</si>
  <si>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</si>
  <si>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</si>
  <si>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</si>
  <si>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</si>
  <si>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</si>
  <si>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</si>
  <si>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</si>
  <si>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</si>
  <si>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</si>
  <si>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</si>
  <si>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</si>
  <si>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</si>
  <si>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</si>
  <si>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</si>
  <si>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</si>
  <si>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</si>
  <si>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</si>
  <si>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</si>
  <si>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</si>
  <si>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</si>
  <si>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</si>
  <si>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</si>
  <si>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</si>
  <si>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</si>
  <si>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</si>
  <si>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</si>
  <si>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</si>
  <si>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</si>
  <si>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</si>
  <si>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</si>
  <si>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</si>
  <si>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</si>
  <si>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</si>
  <si>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</si>
  <si>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</si>
  <si>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</si>
  <si>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</si>
  <si>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</si>
  <si>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</si>
  <si>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</si>
  <si>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</si>
  <si>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</si>
  <si>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</si>
  <si>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</si>
  <si>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</si>
  <si>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</si>
  <si>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</si>
  <si>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</si>
  <si>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</si>
  <si>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</si>
  <si>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</si>
  <si>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</si>
  <si>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</si>
  <si>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</si>
  <si>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</si>
  <si>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</si>
  <si>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</si>
  <si>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</si>
  <si>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</si>
  <si>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</si>
  <si>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</si>
  <si>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</si>
  <si>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</si>
  <si>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</si>
  <si>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</si>
  <si>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</si>
  <si>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</si>
  <si>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</si>
  <si>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</si>
  <si>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</si>
  <si>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</si>
  <si>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</si>
  <si>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</si>
  <si>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</si>
  <si>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</si>
  <si>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</si>
  <si>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</si>
  <si>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</si>
  <si>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</si>
  <si>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</si>
  <si>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</si>
  <si>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</si>
  <si>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</si>
  <si>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</si>
  <si>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</si>
  <si>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</si>
  <si>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</si>
  <si>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</si>
  <si>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</si>
  <si>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</si>
  <si>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</si>
  <si>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</si>
  <si>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</si>
  <si>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</si>
  <si>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</si>
  <si>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</si>
  <si>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</si>
  <si>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</si>
  <si>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</si>
  <si>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</si>
  <si>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</si>
  <si>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</si>
  <si>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</si>
  <si>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</si>
  <si>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</si>
  <si>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</si>
  <si>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</si>
  <si>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</si>
  <si>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</si>
  <si>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</si>
  <si>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</si>
  <si>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</si>
  <si>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</si>
  <si>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</si>
  <si>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</si>
  <si>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</si>
  <si>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</si>
  <si>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</si>
  <si>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</si>
  <si>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</si>
  <si>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</si>
  <si>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</si>
  <si>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</si>
  <si>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</si>
  <si>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</si>
  <si>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</si>
  <si>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</si>
  <si>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</si>
  <si>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</si>
  <si>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</si>
  <si>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</si>
  <si>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</si>
  <si>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</si>
  <si>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</si>
  <si>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</si>
  <si>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</si>
  <si>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</si>
  <si>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</si>
  <si>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</si>
  <si>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</si>
  <si>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</si>
  <si>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</si>
  <si>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</si>
  <si>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</si>
  <si>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</si>
  <si>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</si>
  <si>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</si>
  <si>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</si>
  <si>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</si>
  <si>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</si>
  <si>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</si>
  <si>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</si>
  <si>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</si>
  <si>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</si>
  <si>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</si>
  <si>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</si>
  <si>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</si>
  <si>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</si>
  <si>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</si>
  <si>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</si>
  <si>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</si>
  <si>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</si>
  <si>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</si>
  <si>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</si>
  <si>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</si>
  <si>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</si>
  <si>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</si>
  <si>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</si>
  <si>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</si>
  <si>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</si>
  <si>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</si>
  <si>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</si>
  <si>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</si>
  <si>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</si>
  <si>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</si>
  <si>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</si>
  <si>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</si>
  <si>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</si>
  <si>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</si>
  <si>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</si>
  <si>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</si>
  <si>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</si>
  <si>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</si>
  <si>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</si>
  <si>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</si>
  <si>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</si>
  <si>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</si>
  <si>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</si>
  <si>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</si>
  <si>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</si>
  <si>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</si>
  <si>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</si>
  <si>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</si>
  <si>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</si>
  <si>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</si>
  <si>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</si>
  <si>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</si>
  <si>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</si>
  <si>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</si>
  <si>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</si>
  <si>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</si>
  <si>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</si>
  <si>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</si>
  <si>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</si>
  <si>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</si>
  <si>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</si>
  <si>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</si>
  <si>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</si>
  <si>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</si>
  <si>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</si>
  <si>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</si>
  <si>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</si>
  <si>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</si>
  <si>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</si>
  <si>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</si>
  <si>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</si>
  <si>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</si>
  <si>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</si>
  <si>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</si>
  <si>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</si>
  <si>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</si>
  <si>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</si>
  <si>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</si>
  <si>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</si>
  <si>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</si>
  <si>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</si>
  <si>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</si>
  <si>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</si>
  <si>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</si>
  <si>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</si>
  <si>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</si>
  <si>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</si>
  <si>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</si>
  <si>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</si>
  <si>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</si>
  <si>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</si>
  <si>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</si>
  <si>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</si>
  <si>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</si>
  <si>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</si>
  <si>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</si>
  <si>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</si>
  <si>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</si>
  <si>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</si>
  <si>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</si>
  <si>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</si>
  <si>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</si>
  <si>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</si>
  <si>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</si>
  <si>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</si>
  <si>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</si>
  <si>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</si>
  <si>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</si>
  <si>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</si>
  <si>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</si>
  <si>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</si>
  <si>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</si>
  <si>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</si>
  <si>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</si>
  <si>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</si>
  <si>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</si>
  <si>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</si>
  <si>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</si>
  <si>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</si>
  <si>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</si>
  <si>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</si>
  <si>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</si>
  <si>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</si>
  <si>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</si>
  <si>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</si>
  <si>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</si>
  <si>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</si>
  <si>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</si>
  <si>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</si>
  <si>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</si>
  <si>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</si>
  <si>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</si>
  <si>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</si>
  <si>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</si>
  <si>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</si>
  <si>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</si>
  <si>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</si>
  <si>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</si>
  <si>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</si>
  <si>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</si>
  <si>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</si>
  <si>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</si>
  <si>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</si>
  <si>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</si>
  <si>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</si>
  <si>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</si>
  <si>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</si>
  <si>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</si>
  <si>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</si>
  <si>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</si>
  <si>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</si>
  <si>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</si>
  <si>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</si>
  <si>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</si>
  <si>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</si>
  <si>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</si>
  <si>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</si>
  <si>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</si>
  <si>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</si>
  <si>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</si>
  <si>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</si>
  <si>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</si>
  <si>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</si>
  <si>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</si>
  <si>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</si>
  <si>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</si>
  <si>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</si>
  <si>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</si>
  <si>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</si>
  <si>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</si>
  <si>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</si>
  <si>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</si>
  <si>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</si>
  <si>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</si>
  <si>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</si>
  <si>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</si>
  <si>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</si>
  <si>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</si>
  <si>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</si>
  <si>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</si>
  <si>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</si>
  <si>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</si>
  <si>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</si>
  <si>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</si>
  <si>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</si>
  <si>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</si>
  <si>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</si>
  <si>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</si>
  <si>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</si>
  <si>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</si>
  <si>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</si>
  <si>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</si>
  <si>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</si>
  <si>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</si>
  <si>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</si>
  <si>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</si>
  <si>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</si>
  <si>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</si>
  <si>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</si>
  <si>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</si>
  <si>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</si>
  <si>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</si>
  <si>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</si>
  <si>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</si>
  <si>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</si>
  <si>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</si>
  <si>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</si>
  <si>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</si>
  <si>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</si>
  <si>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</si>
  <si>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</si>
  <si>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</si>
  <si>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</si>
  <si>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</si>
  <si>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</si>
  <si>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</si>
  <si>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</si>
  <si>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</si>
  <si>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</si>
  <si>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</si>
  <si>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</si>
  <si>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</si>
  <si>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</si>
  <si>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</si>
  <si>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</si>
  <si>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</si>
  <si>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</si>
  <si>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</si>
  <si>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</si>
  <si>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</si>
  <si>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</si>
  <si>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</si>
  <si>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</si>
  <si>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</si>
  <si>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</si>
  <si>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</si>
  <si>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</si>
  <si>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</si>
  <si>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</si>
  <si>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</si>
  <si>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</si>
  <si>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</si>
  <si>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</si>
  <si>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</si>
  <si>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</si>
  <si>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</si>
  <si>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</si>
  <si>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</si>
  <si>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</si>
  <si>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</si>
  <si>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</si>
  <si>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</si>
  <si>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</si>
  <si>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</si>
  <si>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</si>
  <si>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</si>
  <si>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</si>
  <si>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</si>
  <si>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</si>
  <si>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</si>
  <si>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</si>
  <si>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</si>
  <si>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</si>
  <si>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</si>
  <si>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</si>
  <si>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</si>
  <si>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</si>
  <si>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</si>
  <si>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</si>
  <si>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</si>
  <si>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</si>
  <si>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</si>
  <si>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</si>
  <si>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</si>
  <si>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</si>
  <si>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</si>
  <si>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</si>
  <si>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</si>
  <si>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</si>
  <si>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</si>
  <si>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</si>
  <si>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</si>
  <si>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</si>
  <si>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</si>
  <si>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</si>
  <si>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</si>
  <si>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</si>
  <si>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</si>
  <si>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</si>
  <si>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</si>
  <si>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</si>
  <si>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</si>
  <si>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</si>
  <si>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</si>
  <si>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</si>
  <si>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</si>
  <si>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</si>
  <si>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</si>
  <si>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</si>
  <si>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</si>
  <si>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</si>
  <si>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</si>
  <si>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</si>
  <si>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</si>
  <si>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</si>
  <si>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</si>
  <si>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</si>
  <si>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</si>
  <si>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</si>
  <si>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</si>
  <si>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</si>
  <si>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</si>
  <si>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</si>
  <si>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</si>
  <si>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</si>
  <si>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</si>
  <si>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</si>
  <si>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</si>
  <si>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</si>
  <si>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</si>
  <si>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</si>
  <si>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</si>
  <si>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</si>
  <si>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</si>
  <si>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</si>
  <si>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</si>
  <si>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</si>
  <si>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</si>
  <si>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</si>
  <si>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</si>
  <si>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</si>
  <si>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</si>
  <si>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</si>
  <si>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</si>
  <si>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</si>
  <si>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</si>
  <si>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</si>
  <si>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</si>
  <si>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</si>
  <si>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</si>
  <si>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</si>
  <si>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</si>
  <si>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</si>
  <si>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</si>
  <si>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</si>
  <si>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</si>
  <si>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</si>
  <si>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</si>
  <si>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</si>
  <si>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</si>
  <si>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</si>
  <si>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</si>
  <si>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</si>
  <si>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</si>
  <si>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</si>
  <si>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</si>
  <si>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</si>
  <si>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</si>
  <si>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</si>
  <si>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</si>
  <si>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</si>
  <si>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</si>
  <si>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</si>
  <si>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</si>
  <si>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</si>
  <si>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</si>
  <si>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</si>
  <si>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</si>
  <si>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</si>
  <si>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</si>
  <si>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</si>
  <si>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</si>
  <si>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</si>
  <si>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</si>
  <si>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</si>
  <si>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</si>
  <si>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</si>
  <si>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</si>
  <si>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</si>
  <si>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</si>
  <si>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</si>
  <si>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</si>
  <si>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</si>
  <si>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</si>
  <si>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</si>
  <si>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</si>
  <si>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</si>
  <si>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</si>
  <si>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</si>
  <si>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</si>
  <si>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</si>
  <si>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</si>
  <si>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</si>
  <si>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</si>
  <si>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</si>
  <si>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</si>
  <si>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</si>
  <si>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</si>
  <si>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</si>
  <si>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</si>
  <si>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</si>
  <si>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</si>
  <si>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</si>
  <si>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</si>
  <si>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</si>
  <si>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</si>
  <si>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</si>
  <si>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</si>
  <si>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</si>
  <si>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</si>
  <si>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</si>
  <si>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</si>
  <si>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</si>
  <si>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</si>
  <si>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</si>
  <si>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</si>
  <si>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</si>
  <si>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</si>
  <si>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</si>
  <si>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</si>
  <si>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</si>
  <si>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</si>
  <si>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</si>
  <si>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</si>
  <si>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</si>
  <si>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</si>
  <si>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</si>
  <si>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</si>
  <si>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</si>
  <si>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</si>
  <si>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</si>
  <si>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</si>
  <si>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</si>
  <si>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</si>
  <si>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</si>
  <si>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</si>
  <si>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</si>
  <si>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</si>
  <si>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</si>
  <si>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</si>
  <si>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</si>
  <si>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</si>
  <si>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</si>
  <si>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</si>
  <si>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</si>
  <si>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</si>
  <si>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</si>
  <si>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</si>
  <si>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</si>
  <si>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</si>
  <si>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</si>
  <si>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</si>
  <si>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</si>
  <si>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</si>
  <si>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</si>
  <si>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</si>
  <si>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</si>
  <si>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</si>
  <si>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</si>
  <si>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</si>
  <si>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</si>
  <si>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</si>
  <si>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</si>
  <si>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</si>
  <si>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</si>
  <si>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</si>
  <si>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</si>
  <si>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</si>
  <si>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</si>
  <si>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</si>
  <si>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</si>
  <si>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</si>
  <si>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</si>
  <si>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</si>
  <si>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</si>
  <si>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</si>
  <si>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</si>
  <si>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</si>
  <si>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</si>
  <si>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</si>
  <si>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</si>
  <si>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</si>
  <si>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</si>
  <si>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</si>
  <si>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</si>
  <si>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</si>
  <si>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</si>
  <si>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</si>
  <si>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</si>
  <si>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</si>
  <si>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</si>
  <si>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</si>
  <si>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</si>
  <si>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</si>
  <si>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</si>
  <si>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</si>
  <si>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</si>
  <si>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</si>
  <si>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</si>
  <si>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</si>
  <si>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</si>
  <si>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</si>
  <si>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</si>
  <si>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</si>
  <si>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</si>
  <si>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</si>
  <si>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</si>
  <si>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</si>
  <si>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</si>
  <si>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</si>
  <si>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</si>
  <si>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</si>
  <si>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</si>
  <si>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</si>
  <si>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</si>
  <si>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</si>
  <si>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</si>
  <si>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</si>
  <si>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</si>
  <si>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</si>
  <si>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</si>
  <si>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</si>
  <si>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</si>
  <si>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</si>
  <si>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</si>
  <si>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</si>
  <si>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</si>
  <si>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</si>
  <si>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</si>
  <si>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</si>
  <si>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</si>
  <si>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</si>
  <si>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</si>
  <si>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</si>
  <si>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</si>
  <si>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</si>
  <si>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</si>
  <si>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</si>
  <si>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</si>
  <si>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</si>
  <si>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</si>
  <si>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</si>
  <si>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</si>
  <si>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</si>
  <si>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</si>
  <si>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</si>
  <si>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</si>
  <si>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</si>
  <si>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</si>
  <si>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</si>
  <si>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</si>
  <si>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</si>
  <si>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</si>
  <si>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</si>
  <si>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</si>
  <si>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</si>
  <si>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</si>
  <si>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</si>
  <si>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</si>
  <si>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</si>
  <si>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</si>
  <si>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</si>
  <si>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</si>
  <si>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</si>
  <si>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</si>
  <si>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</si>
  <si>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</si>
  <si>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</si>
  <si>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</si>
  <si>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</si>
  <si>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</si>
  <si>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</si>
  <si>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</si>
  <si>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</si>
  <si>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</si>
  <si>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</si>
  <si>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</si>
  <si>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</si>
  <si>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</si>
  <si>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</si>
  <si>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</si>
  <si>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</si>
  <si>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</si>
  <si>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</si>
  <si>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</si>
  <si>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</si>
  <si>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</si>
  <si>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</si>
  <si>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</si>
  <si>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</si>
  <si>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</si>
  <si>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</si>
  <si>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</si>
  <si>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</si>
  <si>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</si>
  <si>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</si>
  <si>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</si>
  <si>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</si>
  <si>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</si>
  <si>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</si>
  <si>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</si>
  <si>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</si>
  <si>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</si>
  <si>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</si>
  <si>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</si>
  <si>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</si>
  <si>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</si>
  <si>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</si>
  <si>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</si>
  <si>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</si>
  <si>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</si>
  <si>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</si>
  <si>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</si>
  <si>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</si>
  <si>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</si>
  <si>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</si>
  <si>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</si>
  <si>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</si>
  <si>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</si>
  <si>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</si>
  <si>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</si>
  <si>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</si>
  <si>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</si>
  <si>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</si>
  <si>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</si>
  <si>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</si>
  <si>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</si>
  <si>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</si>
  <si>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</si>
  <si>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</si>
  <si>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</si>
  <si>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</si>
  <si>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</si>
  <si>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</si>
  <si>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</si>
  <si>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</si>
  <si>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</si>
  <si>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</si>
  <si>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</si>
  <si>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</si>
  <si>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</si>
  <si>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</si>
  <si>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</si>
  <si>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</si>
  <si>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</si>
  <si>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</si>
  <si>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</si>
  <si>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</si>
  <si>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</si>
  <si>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</si>
  <si>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</si>
  <si>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</si>
  <si>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</si>
  <si>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</si>
  <si>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</si>
  <si>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</si>
  <si>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</si>
  <si>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</si>
  <si>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</si>
  <si>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</si>
  <si>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</si>
  <si>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</si>
  <si>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</si>
  <si>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</si>
  <si>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</si>
  <si>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</si>
  <si>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</si>
  <si>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</si>
  <si>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</si>
  <si>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</si>
  <si>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</si>
  <si>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</si>
  <si>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</si>
  <si>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</si>
  <si>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</si>
  <si>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</si>
  <si>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</si>
  <si>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</si>
  <si>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</si>
  <si>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</si>
  <si>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</si>
  <si>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</si>
  <si>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</si>
  <si>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</si>
  <si>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</si>
  <si>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</si>
  <si>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</si>
  <si>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</si>
  <si>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</si>
  <si>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</si>
  <si>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</si>
  <si>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</si>
  <si>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</si>
  <si>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</si>
  <si>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</si>
  <si>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</si>
  <si>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</si>
  <si>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</si>
  <si>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</si>
  <si>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</si>
  <si>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</si>
  <si>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</si>
  <si>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</si>
  <si>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</si>
  <si>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</si>
  <si>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</si>
  <si>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</si>
  <si>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</si>
  <si>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</si>
  <si>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</si>
  <si>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</si>
  <si>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</si>
  <si>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</si>
  <si>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</si>
  <si>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</si>
  <si>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</si>
  <si>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</si>
  <si>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</si>
  <si>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</si>
  <si>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</si>
  <si>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</si>
  <si>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</si>
  <si>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</si>
  <si>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</si>
  <si>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</si>
  <si>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</si>
  <si>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</si>
  <si>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</si>
  <si>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</si>
  <si>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</si>
  <si>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</si>
  <si>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</si>
  <si>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</si>
  <si>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</si>
  <si>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</si>
  <si>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</si>
  <si>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</si>
  <si>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</si>
  <si>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</si>
  <si>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</si>
  <si>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</si>
  <si>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</si>
  <si>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</si>
  <si>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</si>
  <si>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</si>
  <si>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</si>
  <si>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</si>
  <si>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</si>
  <si>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</si>
  <si>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</si>
  <si>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</si>
  <si>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</si>
  <si>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</si>
  <si>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</si>
  <si>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</si>
  <si>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</si>
  <si>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</si>
  <si>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</si>
  <si>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</si>
  <si>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</si>
  <si>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</si>
  <si>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</si>
  <si>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</si>
  <si>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</si>
  <si>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</si>
  <si>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</si>
  <si>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</si>
  <si>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</si>
  <si>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</si>
  <si>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</si>
  <si>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</si>
  <si>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</si>
  <si>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</si>
  <si>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</si>
  <si>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</si>
  <si>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</si>
  <si>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</si>
  <si>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</si>
  <si>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</si>
  <si>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</si>
  <si>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</si>
  <si>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</si>
  <si>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</si>
  <si>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</si>
  <si>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</si>
  <si>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</si>
  <si>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</si>
  <si>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</si>
  <si>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</si>
  <si>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</si>
  <si>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</si>
  <si>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</si>
  <si>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</si>
  <si>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</si>
  <si>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</si>
  <si>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</si>
  <si>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</si>
  <si>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</si>
  <si>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</si>
  <si>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</si>
  <si>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</si>
  <si>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</si>
  <si>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</si>
  <si>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</si>
  <si>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</si>
  <si>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</si>
  <si>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</si>
  <si>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</si>
  <si>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</si>
  <si>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</si>
  <si>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</si>
  <si>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</si>
  <si>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</si>
  <si>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</si>
  <si>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</si>
  <si>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</si>
  <si>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</si>
  <si>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</si>
  <si>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</si>
  <si>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</si>
  <si>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</si>
  <si>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</si>
  <si>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</si>
  <si>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</si>
  <si>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</si>
  <si>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</si>
  <si>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</si>
  <si>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</si>
  <si>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</si>
  <si>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</si>
  <si>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</si>
  <si>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</si>
  <si>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</si>
  <si>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</si>
  <si>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</si>
  <si>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</si>
  <si>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</si>
  <si>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</si>
  <si>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</si>
  <si>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</si>
  <si>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</si>
  <si>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</si>
  <si>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</si>
  <si>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</si>
  <si>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</si>
  <si>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</si>
  <si>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</si>
  <si>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</si>
  <si>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</si>
  <si>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</si>
  <si>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</si>
  <si>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</si>
  <si>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</si>
  <si>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</si>
  <si>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</si>
  <si>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</si>
  <si>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</si>
  <si>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</si>
  <si>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</si>
  <si>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</si>
  <si>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</si>
  <si>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</si>
  <si>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</si>
  <si>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</si>
  <si>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</si>
  <si>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</si>
  <si>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</si>
  <si>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</si>
  <si>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</si>
  <si>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</si>
  <si>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</si>
  <si>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</si>
  <si>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</si>
  <si>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</si>
  <si>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</si>
  <si>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</si>
  <si>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</si>
  <si>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</si>
  <si>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</si>
  <si>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</si>
  <si>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</si>
  <si>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</si>
  <si>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</si>
  <si>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</si>
  <si>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</si>
  <si>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</si>
  <si>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</si>
  <si>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</si>
  <si>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</si>
  <si>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</si>
  <si>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</si>
  <si>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</si>
  <si>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</si>
  <si>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</si>
  <si>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</si>
  <si>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</si>
  <si>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</si>
  <si>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</si>
  <si>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</si>
  <si>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</si>
  <si>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</si>
  <si>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</si>
  <si>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</si>
  <si>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</si>
  <si>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</si>
  <si>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</si>
  <si>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</si>
  <si>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</si>
  <si>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</si>
  <si>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</si>
  <si>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</si>
  <si>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</si>
  <si>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</si>
  <si>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</si>
  <si>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</si>
  <si>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</si>
  <si>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</si>
  <si>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</si>
  <si>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</si>
  <si>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</si>
  <si>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</si>
  <si>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</si>
  <si>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</si>
  <si>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</si>
  <si>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</si>
  <si>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</si>
  <si>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</si>
  <si>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</si>
  <si>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</si>
  <si>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</si>
  <si>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</si>
  <si>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</si>
  <si>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</si>
  <si>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</si>
  <si>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</si>
  <si>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</si>
  <si>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</si>
  <si>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</si>
  <si>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</si>
  <si>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</si>
  <si>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</si>
  <si>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</si>
  <si>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</si>
  <si>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</si>
  <si>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</si>
  <si>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</si>
  <si>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</si>
  <si>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</si>
  <si>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</si>
  <si>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</si>
  <si>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</si>
  <si>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</si>
  <si>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</si>
  <si>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</si>
  <si>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</si>
  <si>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</si>
  <si>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</si>
  <si>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</si>
  <si>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</si>
  <si>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</si>
  <si>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</si>
  <si>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</si>
  <si>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</si>
  <si>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</si>
  <si>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</si>
  <si>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</si>
  <si>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</si>
  <si>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</si>
  <si>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</si>
  <si>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</si>
  <si>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</si>
  <si>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</si>
  <si>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</si>
  <si>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</si>
  <si>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</si>
  <si>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</si>
  <si>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</si>
  <si>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</si>
  <si>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</si>
  <si>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</si>
  <si>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</si>
  <si>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</si>
  <si>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</si>
  <si>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</si>
  <si>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</si>
  <si>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</si>
  <si>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</si>
  <si>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</si>
  <si>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</si>
  <si>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</si>
  <si>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</si>
  <si>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</si>
  <si>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</si>
  <si>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</si>
  <si>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</si>
  <si>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</si>
  <si>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</si>
  <si>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</si>
  <si>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</si>
  <si>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</si>
  <si>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</si>
  <si>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</si>
  <si>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</si>
  <si>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</si>
  <si>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</si>
  <si>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</si>
  <si>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</si>
  <si>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</si>
  <si>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</si>
  <si>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</si>
  <si>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</si>
  <si>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</si>
  <si>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</si>
  <si>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</si>
  <si>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</si>
  <si>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</si>
  <si>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</si>
  <si>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</si>
  <si>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</si>
  <si>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</si>
  <si>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</si>
  <si>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</si>
  <si>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</si>
  <si>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</si>
  <si>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</si>
  <si>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</si>
  <si>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</si>
  <si>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</si>
  <si>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</si>
  <si>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</si>
  <si>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</si>
  <si>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</si>
  <si>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</si>
  <si>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</si>
  <si>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</si>
  <si>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</si>
  <si>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</si>
  <si>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</si>
  <si>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</si>
  <si>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</si>
  <si>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</si>
  <si>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</si>
  <si>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</si>
  <si>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</si>
  <si>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</si>
  <si>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</si>
  <si>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</si>
  <si>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</si>
  <si>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</si>
  <si>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</si>
  <si>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</si>
  <si>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</si>
  <si>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</si>
  <si>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</si>
  <si>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</si>
  <si>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</si>
  <si>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</si>
  <si>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</si>
  <si>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</si>
  <si>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</si>
  <si>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</si>
  <si>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</si>
  <si>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</si>
  <si>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</si>
  <si>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</si>
  <si>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</si>
  <si>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</si>
  <si>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</si>
  <si>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</si>
  <si>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</si>
  <si>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</si>
  <si>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</si>
  <si>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</si>
  <si>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</si>
  <si>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</si>
  <si>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</si>
  <si>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</si>
  <si>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</si>
  <si>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</si>
  <si>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</si>
  <si>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</si>
  <si>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</si>
  <si>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</si>
  <si>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</si>
  <si>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</si>
  <si>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</si>
  <si>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</si>
  <si>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</si>
  <si>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</si>
  <si>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</si>
  <si>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</si>
  <si>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</si>
  <si>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</si>
  <si>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</si>
  <si>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</si>
  <si>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</si>
  <si>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</si>
  <si>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</si>
  <si>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</si>
  <si>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</si>
  <si>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</si>
  <si>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</si>
  <si>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</si>
  <si>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</si>
  <si>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</si>
  <si>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</si>
  <si>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</si>
  <si>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</si>
  <si>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</si>
  <si>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</si>
  <si>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</si>
  <si>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</si>
  <si>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</si>
  <si>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</si>
  <si>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</si>
  <si>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</si>
  <si>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</si>
  <si>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</si>
  <si>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</si>
  <si>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</si>
  <si>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</si>
  <si>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</si>
  <si>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</si>
  <si>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</si>
  <si>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</si>
  <si>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</si>
  <si>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</si>
  <si>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</si>
  <si>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</si>
  <si>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</si>
  <si>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</si>
  <si>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</si>
  <si>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</si>
  <si>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</si>
  <si>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</si>
  <si>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</si>
  <si>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</si>
  <si>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</si>
  <si>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</si>
  <si>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</si>
  <si>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</si>
  <si>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</si>
  <si>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</si>
  <si>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</si>
  <si>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</si>
  <si>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</si>
  <si>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</si>
  <si>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</si>
  <si>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</si>
  <si>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</si>
  <si>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</si>
  <si>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</si>
  <si>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</si>
  <si>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</si>
  <si>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</si>
  <si>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</si>
  <si>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</si>
  <si>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</si>
  <si>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</si>
  <si>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</si>
  <si>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</si>
  <si>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</si>
  <si>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</si>
  <si>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</si>
  <si>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</si>
  <si>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</si>
  <si>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</si>
  <si>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</si>
  <si>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</si>
  <si>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</si>
  <si>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</si>
  <si>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</si>
  <si>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</si>
  <si>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</si>
  <si>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</si>
  <si>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</si>
  <si>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</si>
  <si>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</si>
  <si>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</si>
  <si>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</si>
  <si>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</si>
  <si>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</si>
  <si>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</si>
  <si>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</si>
  <si>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</si>
  <si>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</si>
  <si>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</si>
  <si>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</si>
  <si>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</si>
  <si>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</si>
  <si>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</si>
  <si>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</si>
  <si>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</si>
  <si>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</si>
  <si>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</si>
  <si>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</si>
  <si>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</si>
  <si>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</si>
  <si>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</si>
  <si>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</si>
  <si>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</si>
  <si>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</si>
  <si>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</si>
  <si>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</si>
  <si>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</si>
  <si>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</si>
  <si>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</si>
  <si>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</si>
  <si>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</si>
  <si>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</si>
  <si>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</si>
  <si>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</si>
  <si>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</si>
  <si>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</si>
  <si>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</si>
  <si>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</si>
  <si>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</si>
  <si>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</si>
  <si>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</si>
  <si>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</si>
  <si>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</si>
  <si>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</si>
  <si>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</si>
  <si>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</si>
  <si>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</si>
  <si>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</si>
  <si>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</si>
  <si>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</si>
  <si>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</si>
  <si>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</si>
  <si>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</si>
  <si>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</si>
  <si>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</si>
  <si>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</si>
  <si>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</si>
  <si>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</si>
  <si>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</si>
  <si>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</si>
  <si>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</si>
  <si>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</si>
  <si>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</si>
  <si>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</si>
  <si>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</si>
  <si>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</si>
  <si>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</si>
  <si>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</si>
  <si>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</si>
  <si>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</si>
  <si>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</si>
  <si>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</si>
  <si>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</si>
  <si>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</si>
  <si>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</si>
  <si>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</si>
  <si>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</si>
  <si>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</si>
  <si>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</si>
  <si>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</si>
  <si>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</si>
  <si>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</si>
  <si>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</si>
  <si>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</si>
  <si>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</si>
  <si>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</si>
  <si>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</si>
  <si>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</si>
  <si>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</si>
  <si>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</si>
  <si>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</si>
  <si>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</si>
  <si>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</si>
  <si>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</si>
  <si>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</si>
  <si>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</si>
  <si>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</si>
  <si>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</si>
  <si>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</si>
  <si>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</si>
  <si>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</si>
  <si>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</si>
  <si>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</si>
  <si>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</si>
  <si>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</si>
  <si>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</si>
  <si>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</si>
  <si>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</si>
  <si>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</si>
  <si>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</si>
  <si>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</si>
  <si>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</si>
  <si>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</si>
  <si>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</si>
  <si>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</si>
  <si>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</si>
  <si>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</si>
  <si>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</si>
  <si>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</si>
  <si>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</si>
  <si>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</si>
  <si>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</si>
  <si>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</si>
  <si>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</si>
  <si>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</si>
  <si>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</si>
  <si>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</si>
  <si>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</si>
  <si>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</si>
  <si>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</si>
  <si>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</si>
  <si>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</si>
  <si>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</si>
  <si>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</si>
  <si>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</si>
  <si>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</si>
  <si>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</si>
  <si>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</si>
  <si>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</si>
  <si>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</si>
  <si>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</si>
  <si>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</si>
  <si>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</si>
  <si>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</si>
  <si>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</si>
  <si>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</si>
  <si>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</si>
  <si>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</si>
  <si>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</si>
  <si>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</si>
  <si>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</si>
  <si>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</si>
  <si>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</si>
  <si>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</si>
  <si>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</si>
  <si>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</si>
  <si>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</si>
  <si>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</si>
  <si>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</si>
  <si>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</si>
  <si>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</si>
  <si>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</si>
  <si>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</si>
  <si>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</si>
  <si>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</si>
  <si>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</si>
  <si>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</si>
  <si>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</si>
  <si>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</si>
  <si>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</si>
  <si>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</si>
  <si>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</si>
  <si>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</si>
  <si>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</si>
  <si>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</si>
  <si>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</si>
  <si>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</si>
  <si>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</si>
  <si>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</si>
  <si>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</si>
  <si>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</si>
  <si>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</si>
  <si>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</si>
  <si>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</si>
  <si>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</si>
  <si>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</si>
  <si>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</si>
  <si>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</si>
  <si>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</si>
  <si>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</si>
  <si>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</si>
  <si>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</si>
  <si>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</si>
  <si>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</si>
  <si>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</si>
  <si>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</si>
  <si>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</si>
  <si>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</si>
  <si>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</si>
  <si>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</si>
  <si>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</si>
  <si>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</si>
  <si>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</si>
  <si>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</si>
  <si>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</si>
  <si>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</si>
  <si>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</si>
  <si>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</si>
  <si>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</si>
  <si>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</si>
  <si>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</si>
  <si>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</si>
  <si>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</si>
  <si>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</si>
  <si>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</si>
  <si>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</si>
  <si>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</si>
  <si>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</si>
  <si>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</si>
  <si>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</si>
  <si>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</si>
  <si>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</si>
  <si>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</si>
  <si>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</si>
  <si>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</si>
  <si>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</si>
  <si>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</si>
  <si>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</si>
  <si>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</si>
  <si>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</si>
  <si>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</si>
  <si>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</si>
  <si>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</si>
  <si>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</si>
  <si>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</si>
  <si>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</si>
  <si>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</si>
  <si>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</si>
  <si>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</si>
  <si>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</si>
  <si>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</si>
  <si>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</si>
  <si>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</si>
  <si>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</si>
  <si>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</si>
  <si>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</si>
  <si>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</si>
  <si>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</si>
  <si>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</si>
  <si>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</si>
  <si>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</si>
  <si>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</si>
  <si>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</si>
  <si>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</si>
  <si>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</si>
  <si>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</si>
  <si>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</si>
  <si>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</si>
  <si>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</si>
  <si>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</si>
  <si>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</si>
  <si>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</si>
  <si>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</si>
  <si>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</si>
  <si>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</si>
  <si>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</si>
  <si>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</si>
  <si>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</si>
  <si>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</si>
  <si>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</si>
  <si>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</si>
  <si>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</si>
  <si>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</si>
  <si>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</si>
  <si>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</si>
  <si>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</si>
  <si>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</si>
  <si>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</si>
  <si>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</si>
  <si>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</si>
  <si>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</si>
  <si>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</si>
  <si>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</si>
  <si>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</si>
  <si>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</si>
  <si>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</si>
  <si>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</si>
  <si>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</si>
  <si>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</si>
  <si>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</si>
  <si>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</si>
  <si>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</si>
  <si>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</si>
  <si>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</si>
  <si>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</si>
  <si>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</si>
  <si>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</si>
  <si>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</si>
  <si>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</si>
  <si>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</si>
  <si>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</si>
  <si>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</si>
  <si>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</si>
  <si>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</si>
  <si>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</si>
  <si>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</si>
  <si>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</si>
  <si>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</si>
  <si>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</si>
  <si>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</si>
  <si>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</si>
  <si>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</si>
  <si>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</si>
  <si>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</si>
  <si>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</si>
  <si>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</si>
  <si>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</si>
  <si>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</si>
  <si>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</si>
  <si>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</si>
  <si>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</si>
  <si>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</si>
  <si>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</si>
  <si>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</si>
  <si>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</si>
  <si>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</si>
  <si>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</si>
  <si>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</si>
  <si>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</si>
  <si>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</si>
  <si>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</si>
  <si>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</si>
  <si>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</si>
  <si>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</si>
  <si>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</si>
  <si>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</si>
  <si>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</si>
  <si>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</si>
  <si>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</si>
  <si>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</si>
  <si>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</si>
  <si>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</si>
  <si>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</si>
  <si>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</si>
  <si>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</si>
  <si>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</si>
  <si>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</si>
  <si>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</si>
  <si>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</si>
  <si>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</si>
  <si>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</si>
  <si>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</si>
  <si>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</si>
  <si>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</si>
  <si>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</si>
  <si>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</si>
  <si>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</si>
  <si>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</si>
  <si>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</si>
  <si>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</si>
  <si>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</si>
  <si>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</si>
  <si>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</si>
  <si>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</si>
  <si>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</si>
  <si>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</si>
  <si>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</si>
  <si>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</si>
  <si>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</si>
  <si>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</si>
  <si>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</si>
  <si>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</si>
  <si>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</si>
  <si>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</si>
  <si>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</si>
  <si>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</si>
  <si>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</si>
  <si>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</si>
  <si>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</si>
  <si>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</si>
  <si>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</si>
  <si>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</si>
  <si>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</si>
  <si>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</si>
  <si>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</si>
  <si>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</si>
  <si>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</si>
  <si>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</si>
  <si>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</si>
  <si>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</si>
  <si>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</si>
  <si>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</si>
  <si>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</si>
  <si>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</si>
  <si>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</si>
  <si>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</si>
  <si>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</si>
  <si>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</si>
  <si>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</si>
  <si>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</si>
  <si>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</si>
  <si>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</si>
  <si>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</si>
  <si>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</si>
  <si>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</si>
  <si>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</si>
  <si>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</si>
  <si>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</si>
  <si>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</si>
  <si>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</si>
  <si>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</si>
  <si>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</si>
  <si>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</si>
  <si>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</si>
  <si>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</si>
  <si>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</si>
  <si>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</si>
  <si>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</si>
  <si>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</si>
  <si>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</si>
  <si>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</si>
  <si>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</si>
  <si>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</si>
  <si>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</si>
  <si>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</si>
  <si>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</si>
  <si>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</si>
  <si>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</si>
  <si>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</si>
  <si>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</si>
  <si>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</si>
  <si>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</si>
  <si>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</si>
  <si>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</si>
  <si>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</si>
  <si>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</si>
  <si>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</si>
  <si>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</si>
  <si>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</si>
  <si>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</si>
  <si>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</si>
  <si>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</si>
  <si>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</si>
  <si>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</si>
  <si>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</si>
  <si>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</si>
  <si>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</si>
  <si>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</si>
  <si>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</si>
  <si>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</si>
  <si>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</si>
  <si>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</si>
  <si>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</si>
  <si>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</si>
  <si>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</si>
  <si>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</si>
  <si>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</si>
  <si>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</si>
  <si>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</si>
  <si>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</si>
  <si>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</si>
  <si>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</si>
  <si>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</si>
  <si>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</si>
  <si>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</si>
  <si>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</si>
  <si>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</si>
  <si>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</si>
  <si>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</si>
  <si>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</si>
  <si>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</si>
  <si>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</si>
  <si>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</si>
  <si>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</si>
  <si>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</si>
  <si>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</si>
  <si>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</si>
  <si>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</si>
  <si>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</si>
  <si>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</si>
  <si>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</si>
  <si>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</si>
  <si>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</si>
  <si>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</si>
  <si>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</si>
  <si>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</si>
  <si>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</si>
  <si>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</si>
  <si>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</si>
  <si>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</si>
  <si>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</si>
  <si>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</si>
  <si>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</si>
  <si>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</si>
  <si>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</si>
  <si>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</si>
  <si>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</si>
  <si>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</si>
  <si>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</si>
  <si>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</si>
  <si>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</si>
  <si>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</si>
  <si>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</si>
  <si>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</si>
  <si>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</si>
  <si>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</si>
  <si>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</si>
  <si>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</si>
  <si>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</si>
  <si>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</si>
  <si>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</si>
  <si>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</si>
  <si>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</si>
  <si>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</si>
  <si>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</si>
  <si>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</si>
  <si>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</si>
  <si>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</si>
  <si>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</si>
  <si>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</si>
  <si>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</si>
  <si>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</si>
  <si>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</si>
  <si>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</si>
  <si>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</si>
  <si>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</si>
  <si>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</si>
  <si>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</si>
  <si>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</si>
  <si>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</si>
  <si>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</si>
  <si>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</si>
  <si>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</si>
  <si>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</si>
  <si>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</si>
  <si>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</si>
  <si>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</si>
  <si>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</si>
  <si>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</si>
  <si>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</si>
  <si>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</si>
  <si>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</si>
  <si>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</si>
  <si>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</si>
  <si>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</si>
  <si>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</si>
  <si>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</si>
  <si>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</si>
  <si>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</si>
  <si>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</si>
  <si>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</si>
  <si>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</si>
  <si>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</si>
  <si>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</si>
  <si>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</si>
  <si>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</si>
  <si>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</si>
  <si>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</si>
  <si>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</si>
  <si>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</si>
  <si>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</si>
  <si>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</si>
  <si>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</si>
  <si>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</si>
  <si>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</si>
  <si>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</si>
  <si>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</si>
  <si>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</si>
  <si>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</si>
  <si>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</si>
  <si>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</si>
  <si>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</si>
  <si>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</si>
  <si>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</si>
  <si>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</si>
  <si>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</si>
  <si>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</si>
  <si>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</si>
  <si>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</si>
  <si>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</si>
  <si>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</si>
  <si>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</si>
  <si>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</si>
  <si>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</si>
  <si>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</si>
  <si>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</si>
  <si>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</si>
  <si>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</si>
  <si>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</si>
  <si>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</si>
  <si>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</si>
  <si>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</si>
  <si>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</si>
  <si>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</si>
  <si>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</si>
  <si>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</si>
  <si>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</si>
  <si>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</si>
  <si>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</si>
  <si>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</si>
  <si>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</si>
  <si>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</si>
  <si>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</si>
  <si>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</si>
  <si>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</si>
  <si>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</si>
  <si>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</si>
  <si>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</si>
  <si>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</si>
  <si>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</si>
  <si>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</si>
  <si>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</si>
  <si>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</si>
  <si>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</si>
  <si>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</si>
  <si>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</si>
  <si>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</si>
  <si>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</si>
  <si>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</si>
  <si>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</si>
  <si>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</si>
  <si>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</si>
  <si>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</si>
  <si>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</si>
  <si>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</si>
  <si>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</si>
  <si>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</si>
  <si>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</si>
  <si>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</si>
  <si>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</si>
  <si>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</si>
  <si>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</si>
  <si>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</si>
  <si>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</si>
  <si>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</si>
  <si>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</si>
  <si>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</si>
  <si>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</si>
  <si>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</si>
  <si>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</si>
  <si>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</si>
  <si>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</si>
  <si>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</si>
  <si>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</si>
  <si>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</si>
  <si>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</si>
  <si>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</si>
  <si>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</si>
  <si>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</si>
  <si>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</si>
  <si>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</si>
  <si>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</si>
  <si>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</si>
  <si>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</si>
  <si>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</si>
  <si>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</si>
  <si>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</si>
  <si>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</si>
  <si>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</si>
  <si>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</si>
  <si>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</si>
  <si>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</si>
  <si>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</si>
  <si>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</si>
  <si>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</si>
  <si>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</si>
  <si>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</si>
  <si>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</si>
  <si>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</si>
  <si>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</si>
  <si>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</si>
  <si>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</si>
  <si>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</si>
  <si>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</si>
  <si>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</si>
  <si>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</si>
  <si>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</si>
  <si>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</si>
  <si>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</si>
  <si>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</si>
  <si>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</si>
  <si>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</si>
  <si>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</si>
  <si>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</si>
  <si>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</si>
  <si>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</si>
  <si>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</si>
  <si>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</si>
  <si>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</si>
  <si>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</si>
  <si>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</si>
  <si>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</si>
  <si>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</si>
  <si>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</si>
  <si>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</si>
  <si>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</si>
  <si>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</si>
  <si>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</si>
  <si>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</si>
  <si>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</si>
  <si>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</si>
  <si>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</si>
  <si>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</si>
  <si>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</si>
  <si>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</si>
  <si>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</si>
  <si>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</si>
  <si>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</si>
  <si>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</si>
  <si>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</si>
  <si>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</si>
  <si>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</si>
  <si>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</si>
  <si>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</si>
  <si>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</si>
  <si>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</si>
  <si>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</si>
  <si>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</si>
  <si>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</si>
  <si>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</si>
  <si>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</si>
  <si>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</si>
  <si>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</si>
  <si>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</si>
  <si>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</si>
  <si>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</si>
  <si>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</si>
  <si>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</si>
  <si>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</si>
  <si>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</si>
  <si>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</si>
  <si>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</si>
  <si>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</si>
  <si>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</si>
  <si>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</si>
  <si>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</si>
  <si>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</si>
  <si>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</si>
  <si>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</si>
  <si>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</si>
  <si>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</si>
  <si>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</si>
  <si>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</si>
  <si>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</si>
  <si>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</si>
  <si>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</si>
  <si>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</si>
  <si>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</si>
  <si>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</si>
  <si>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</si>
  <si>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</si>
  <si>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</si>
  <si>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</si>
  <si>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</si>
  <si>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</si>
  <si>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</si>
  <si>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</si>
  <si>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</si>
  <si>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</si>
  <si>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</si>
  <si>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</si>
  <si>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</si>
  <si>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</si>
  <si>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</si>
  <si>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</si>
  <si>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</si>
  <si>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</si>
  <si>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</si>
  <si>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</si>
  <si>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</si>
  <si>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</si>
  <si>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</si>
  <si>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</si>
  <si>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</si>
  <si>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</si>
  <si>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</si>
  <si>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</si>
  <si>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</si>
  <si>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</si>
  <si>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</si>
  <si>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</si>
  <si>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</si>
  <si>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</si>
  <si>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</si>
  <si>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</si>
  <si>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</si>
  <si>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</si>
  <si>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</si>
  <si>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</si>
  <si>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</si>
  <si>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</si>
  <si>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</si>
  <si>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</si>
  <si>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</si>
  <si>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</si>
  <si>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</si>
  <si>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</si>
  <si>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</si>
  <si>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</si>
  <si>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</si>
  <si>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</si>
  <si>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</si>
  <si>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</si>
  <si>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</si>
  <si>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</si>
  <si>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</si>
  <si>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</si>
  <si>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</si>
  <si>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</si>
  <si>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</si>
  <si>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</si>
  <si>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</si>
  <si>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</si>
  <si>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</si>
  <si>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</si>
  <si>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</si>
  <si>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</si>
  <si>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</si>
  <si>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</si>
  <si>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</si>
  <si>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</si>
  <si>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</si>
  <si>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</si>
  <si>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</si>
  <si>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</si>
  <si>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</si>
  <si>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</si>
  <si>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</si>
  <si>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</si>
  <si>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</si>
  <si>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</si>
  <si>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</si>
  <si>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</si>
  <si>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</si>
  <si>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</si>
  <si>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</si>
  <si>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</si>
  <si>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</si>
  <si>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</si>
  <si>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</si>
  <si>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</si>
  <si>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</si>
  <si>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</si>
  <si>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</si>
  <si>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</si>
  <si>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</si>
  <si>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</si>
  <si>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</si>
  <si>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</si>
  <si>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</si>
  <si>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</si>
  <si>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</si>
  <si>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</si>
  <si>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</si>
  <si>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</si>
  <si>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</si>
  <si>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</si>
  <si>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</si>
  <si>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</si>
  <si>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</si>
  <si>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</si>
  <si>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</si>
  <si>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</si>
  <si>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</si>
  <si>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</si>
  <si>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</si>
  <si>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</si>
  <si>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</si>
  <si>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</si>
  <si>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</si>
  <si>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</si>
  <si>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</si>
  <si>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</si>
  <si>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</si>
  <si>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</si>
  <si>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</si>
  <si>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</si>
  <si>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</si>
  <si>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</si>
  <si>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</si>
  <si>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</si>
  <si>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</si>
  <si>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</si>
  <si>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</si>
  <si>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</si>
  <si>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</si>
  <si>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</si>
  <si>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</si>
  <si>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</si>
  <si>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</si>
  <si>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</si>
  <si>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</si>
  <si>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</si>
  <si>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</si>
  <si>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</si>
  <si>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</si>
  <si>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</si>
  <si>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</si>
  <si>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</si>
  <si>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</si>
  <si>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</si>
  <si>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</si>
  <si>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</si>
  <si>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</si>
  <si>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</si>
  <si>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</si>
  <si>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</si>
  <si>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</si>
  <si>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</si>
  <si>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</si>
  <si>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</si>
  <si>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</si>
  <si>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</si>
  <si>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</si>
  <si>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</si>
  <si>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</si>
  <si>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</si>
  <si>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</si>
  <si>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</si>
  <si>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</si>
  <si>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</si>
  <si>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</si>
  <si>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</si>
  <si>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</si>
  <si>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</si>
  <si>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</si>
  <si>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</si>
  <si>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</si>
  <si>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</si>
  <si>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</si>
  <si>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</si>
  <si>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</si>
  <si>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</si>
  <si>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</si>
  <si>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</si>
  <si>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</si>
  <si>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</si>
  <si>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</si>
  <si>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</si>
  <si>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</si>
  <si>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</si>
  <si>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</si>
  <si>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</si>
  <si>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</si>
  <si>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</si>
  <si>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</si>
  <si>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</si>
  <si>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</si>
  <si>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</si>
  <si>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</si>
  <si>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</si>
  <si>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</si>
  <si>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</si>
  <si>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</si>
  <si>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</si>
  <si>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</si>
  <si>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</si>
  <si>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</si>
  <si>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</si>
  <si>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</si>
  <si>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</si>
  <si>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</si>
  <si>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</si>
  <si>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</si>
  <si>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</si>
  <si>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</si>
  <si>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</si>
  <si>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</si>
  <si>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</si>
  <si>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</si>
  <si>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</si>
  <si>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</si>
  <si>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</si>
  <si>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</si>
  <si>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</si>
  <si>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</si>
  <si>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</si>
  <si>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</si>
  <si>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</si>
  <si>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</si>
  <si>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</si>
  <si>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</si>
  <si>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</si>
  <si>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</si>
  <si>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</si>
  <si>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</si>
  <si>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</si>
  <si>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</si>
  <si>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</si>
  <si>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</si>
  <si>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</si>
  <si>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</si>
  <si>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</si>
  <si>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</si>
  <si>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</si>
  <si>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</si>
  <si>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</si>
  <si>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</si>
  <si>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</si>
  <si>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</si>
  <si>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</si>
  <si>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</si>
  <si>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</si>
  <si>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</si>
  <si>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</si>
  <si>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</si>
  <si>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</si>
  <si>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</si>
  <si>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</si>
  <si>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</si>
  <si>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</si>
  <si>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</si>
  <si>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</si>
  <si>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</si>
  <si>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</si>
  <si>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</si>
  <si>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</si>
  <si>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</si>
  <si>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</si>
  <si>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</si>
  <si>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</si>
  <si>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</si>
  <si>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</si>
  <si>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</si>
  <si>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</si>
  <si>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</si>
  <si>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</si>
  <si>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</si>
  <si>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</si>
  <si>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</si>
  <si>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</si>
  <si>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</si>
  <si>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</si>
  <si>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</si>
  <si>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</si>
  <si>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</si>
  <si>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</si>
  <si>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</si>
  <si>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</si>
  <si>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</si>
  <si>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</si>
  <si>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</si>
  <si>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</si>
  <si>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</si>
  <si>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</si>
  <si>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</si>
  <si>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</si>
  <si>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</si>
  <si>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</si>
  <si>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</si>
  <si>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</si>
  <si>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</si>
  <si>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</si>
  <si>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</si>
  <si>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</si>
  <si>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</si>
  <si>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</si>
  <si>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</si>
  <si>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</si>
  <si>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</si>
  <si>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</si>
  <si>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</si>
  <si>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</si>
  <si>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</si>
  <si>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</si>
  <si>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</si>
  <si>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</si>
  <si>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</si>
  <si>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</si>
  <si>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</si>
  <si>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</si>
  <si>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</si>
  <si>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</si>
  <si>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</si>
  <si>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</si>
  <si>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</si>
  <si>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</si>
  <si>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</si>
  <si>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</si>
  <si>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</si>
  <si>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</si>
  <si>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</si>
  <si>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</si>
  <si>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</si>
  <si>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</si>
  <si>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</si>
  <si>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</si>
  <si>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</si>
  <si>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</si>
  <si>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</si>
  <si>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</si>
  <si>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</si>
  <si>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</si>
  <si>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</si>
  <si>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</si>
  <si>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</si>
  <si>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</si>
  <si>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</si>
  <si>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</si>
  <si>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</si>
  <si>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</si>
  <si>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</si>
  <si>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</si>
  <si>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</si>
  <si>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</si>
  <si>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</si>
  <si>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</si>
  <si>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</si>
  <si>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</si>
  <si>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</si>
  <si>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</si>
  <si>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</si>
  <si>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</si>
  <si>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</si>
  <si>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</si>
  <si>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</si>
  <si>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</si>
  <si>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</si>
  <si>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</si>
  <si>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</si>
  <si>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</si>
  <si>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</si>
  <si>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</si>
  <si>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</si>
  <si>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</si>
  <si>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</si>
  <si>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</si>
  <si>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</si>
  <si>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</si>
  <si>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</si>
  <si>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</si>
  <si>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</si>
  <si>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</si>
  <si>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</si>
  <si>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</si>
  <si>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</si>
  <si>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</si>
  <si>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</si>
  <si>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</si>
  <si>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</si>
  <si>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</si>
  <si>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</si>
  <si>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</si>
  <si>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</si>
  <si>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</si>
  <si>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</si>
  <si>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</si>
  <si>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</si>
  <si>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</si>
  <si>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</si>
  <si>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</si>
  <si>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</si>
  <si>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</si>
  <si>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</si>
  <si>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</si>
  <si>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</si>
  <si>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</si>
  <si>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</si>
  <si>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</si>
  <si>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</si>
  <si>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</si>
  <si>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</si>
  <si>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</si>
  <si>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</si>
  <si>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</si>
  <si>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</si>
  <si>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</si>
  <si>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</si>
  <si>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</si>
  <si>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</si>
  <si>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</si>
  <si>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</si>
  <si>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</si>
  <si>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</si>
  <si>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</si>
  <si>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</si>
  <si>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</si>
  <si>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</si>
  <si>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</si>
  <si>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</si>
  <si>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</si>
  <si>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</si>
  <si>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</si>
  <si>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</si>
  <si>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</si>
  <si>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</si>
  <si>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</si>
  <si>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</si>
  <si>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</si>
  <si>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</si>
  <si>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</si>
  <si>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</si>
  <si>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</si>
  <si>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</si>
  <si>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</si>
  <si>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</si>
  <si>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</si>
  <si>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</si>
  <si>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</si>
  <si>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</si>
  <si>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</si>
  <si>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</si>
  <si>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</si>
  <si>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</si>
  <si>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</si>
  <si>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</si>
  <si>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</si>
  <si>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</si>
  <si>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</si>
  <si>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</si>
  <si>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</si>
  <si>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</si>
  <si>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</si>
  <si>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</si>
  <si>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</si>
  <si>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</si>
  <si>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</si>
  <si>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</si>
  <si>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</si>
  <si>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</si>
  <si>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</si>
  <si>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</si>
  <si>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</si>
  <si>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</si>
  <si>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</si>
  <si>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</si>
  <si>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</si>
  <si>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</si>
  <si>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</si>
  <si>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</si>
  <si>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</si>
  <si>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</si>
  <si>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</si>
  <si>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</si>
  <si>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</si>
  <si>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</si>
  <si>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</si>
  <si>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</si>
  <si>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</si>
  <si>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</si>
  <si>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</si>
  <si>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</si>
  <si>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</si>
  <si>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</si>
  <si>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</si>
  <si>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</si>
  <si>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</si>
  <si>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</si>
  <si>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</si>
  <si>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</si>
  <si>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</si>
  <si>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</si>
  <si>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</si>
  <si>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</si>
  <si>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</si>
  <si>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</si>
  <si>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</si>
  <si>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</si>
  <si>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</si>
  <si>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</si>
  <si>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</si>
  <si>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</si>
  <si>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</si>
  <si>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</si>
  <si>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</si>
  <si>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</si>
  <si>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</si>
  <si>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</si>
  <si>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</si>
  <si>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</si>
  <si>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</si>
  <si>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</si>
  <si>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</si>
  <si>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</si>
  <si>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</si>
  <si>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</si>
  <si>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</si>
  <si>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</si>
  <si>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</si>
  <si>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</si>
  <si>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</si>
  <si>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</si>
  <si>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</si>
  <si>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</si>
  <si>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</si>
  <si>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</si>
  <si>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</si>
  <si>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</si>
  <si>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</si>
  <si>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</si>
  <si>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</si>
  <si>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</si>
  <si>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</si>
  <si>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</si>
  <si>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</si>
  <si>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</si>
  <si>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</si>
  <si>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</si>
  <si>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</si>
  <si>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</si>
  <si>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</si>
  <si>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</si>
  <si>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</si>
  <si>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</si>
  <si>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</si>
  <si>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</si>
  <si>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</si>
  <si>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</si>
  <si>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</si>
  <si>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</si>
  <si>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</si>
  <si>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</si>
  <si>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</si>
  <si>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</si>
  <si>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</si>
  <si>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</si>
  <si>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</si>
  <si>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</si>
  <si>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</si>
  <si>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</si>
  <si>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</si>
  <si>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</si>
  <si>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</si>
  <si>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</si>
  <si>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</si>
  <si>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</si>
  <si>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</si>
  <si>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</si>
  <si>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</si>
  <si>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</si>
  <si>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</si>
  <si>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</si>
  <si>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</si>
  <si>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</si>
  <si>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</si>
  <si>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</si>
  <si>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</si>
  <si>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</si>
  <si>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</si>
  <si>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</si>
  <si>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</si>
  <si>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</si>
  <si>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</si>
  <si>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</si>
  <si>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</si>
  <si>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</si>
  <si>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</si>
  <si>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</si>
  <si>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</si>
  <si>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</si>
  <si>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</si>
  <si>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</si>
  <si>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</si>
  <si>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</si>
  <si>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</si>
  <si>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</si>
  <si>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</si>
  <si>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</si>
  <si>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</si>
  <si>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</si>
  <si>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</si>
  <si>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</si>
  <si>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</si>
  <si>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</si>
  <si>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</si>
  <si>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</si>
  <si>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</si>
  <si>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</si>
  <si>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</si>
  <si>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</si>
  <si>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</si>
  <si>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</si>
  <si>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</si>
  <si>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</si>
  <si>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</si>
  <si>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</si>
  <si>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</si>
  <si>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</si>
  <si>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</si>
  <si>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</si>
  <si>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</si>
  <si>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</si>
  <si>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</si>
  <si>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</si>
  <si>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</si>
  <si>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</si>
  <si>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</si>
  <si>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</si>
  <si>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</si>
  <si>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</si>
  <si>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</si>
  <si>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</si>
  <si>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</si>
  <si>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</si>
  <si>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</si>
  <si>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</si>
  <si>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</si>
  <si>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</si>
  <si>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</si>
  <si>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</si>
  <si>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</si>
  <si>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</si>
  <si>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</si>
  <si>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</si>
  <si>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</si>
  <si>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</si>
  <si>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</si>
  <si>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</si>
  <si>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</si>
  <si>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</si>
  <si>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</si>
  <si>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</si>
  <si>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</si>
  <si>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</si>
  <si>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</si>
  <si>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</si>
  <si>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</si>
  <si>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</si>
  <si>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</si>
  <si>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</si>
  <si>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</si>
  <si>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</si>
  <si>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</si>
  <si>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</si>
  <si>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</si>
  <si>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</si>
  <si>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</si>
  <si>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</si>
  <si>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</si>
  <si>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</si>
  <si>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</si>
  <si>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</si>
  <si>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</si>
  <si>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</si>
  <si>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</si>
  <si>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</si>
  <si>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</si>
  <si>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</si>
  <si>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</si>
  <si>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</si>
  <si>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</si>
  <si>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</si>
  <si>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</si>
  <si>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</si>
  <si>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</si>
  <si>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</si>
  <si>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</si>
  <si>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</si>
  <si>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</si>
  <si>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</si>
  <si>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</si>
  <si>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</si>
  <si>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</si>
  <si>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</si>
  <si>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</si>
  <si>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</si>
  <si>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</si>
  <si>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</si>
  <si>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</si>
  <si>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</si>
  <si>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</si>
  <si>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</si>
  <si>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</si>
  <si>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</si>
  <si>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</si>
  <si>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</si>
  <si>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</si>
  <si>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</si>
  <si>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</si>
  <si>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</si>
  <si>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</si>
  <si>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</si>
  <si>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</si>
  <si>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</si>
  <si>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</si>
  <si>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</si>
  <si>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</si>
  <si>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</si>
  <si>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</si>
  <si>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</si>
  <si>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</si>
  <si>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</si>
  <si>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</si>
  <si>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</si>
  <si>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</si>
  <si>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</si>
  <si>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</si>
  <si>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</si>
  <si>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</si>
  <si>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</si>
  <si>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</si>
  <si>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</si>
  <si>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</si>
  <si>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</si>
  <si>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</si>
  <si>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</si>
  <si>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</si>
  <si>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</si>
  <si>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</si>
  <si>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</si>
  <si>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</si>
  <si>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</si>
  <si>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</si>
  <si>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</si>
  <si>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</si>
  <si>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</si>
  <si>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</si>
  <si>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</si>
  <si>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</si>
  <si>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</si>
  <si>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</si>
  <si>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</si>
  <si>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</si>
  <si>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</si>
  <si>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</si>
  <si>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</si>
  <si>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</si>
  <si>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</si>
  <si>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</si>
  <si>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</si>
  <si>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</si>
  <si>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</si>
  <si>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</si>
  <si>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</si>
  <si>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</si>
  <si>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</si>
  <si>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</si>
  <si>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</si>
  <si>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</si>
  <si>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</si>
  <si>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</si>
  <si>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</si>
  <si>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</si>
  <si>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</si>
  <si>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</si>
  <si>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</si>
  <si>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</si>
  <si>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</si>
  <si>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</si>
  <si>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</si>
  <si>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</si>
  <si>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</si>
  <si>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</si>
  <si>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</si>
  <si>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</si>
  <si>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</si>
  <si>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</si>
  <si>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</si>
  <si>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</si>
  <si>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</si>
  <si>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</si>
  <si>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</si>
  <si>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</si>
  <si>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</si>
  <si>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</si>
  <si>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</si>
  <si>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</si>
  <si>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</si>
  <si>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</si>
  <si>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</si>
  <si>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</si>
  <si>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</si>
  <si>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</si>
  <si>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</si>
  <si>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</si>
  <si>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</si>
  <si>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</si>
  <si>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</si>
  <si>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</si>
  <si>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</si>
  <si>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</si>
  <si>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</si>
  <si>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</si>
  <si>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</si>
  <si>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</si>
  <si>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</si>
  <si>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</si>
  <si>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</si>
  <si>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</si>
  <si>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</si>
  <si>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</si>
  <si>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</si>
  <si>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</si>
  <si>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</si>
  <si>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</si>
  <si>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</si>
  <si>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</si>
  <si>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</si>
  <si>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</si>
  <si>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</si>
  <si>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</si>
  <si>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</si>
  <si>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</si>
  <si>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</si>
  <si>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</si>
  <si>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</si>
  <si>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</si>
  <si>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</si>
  <si>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</si>
  <si>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</si>
  <si>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</si>
  <si>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</si>
  <si>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</si>
  <si>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</si>
  <si>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</si>
  <si>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</si>
  <si>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</si>
  <si>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</si>
  <si>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</si>
  <si>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</si>
  <si>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</si>
  <si>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</si>
  <si>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</si>
  <si>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</si>
  <si>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</si>
  <si>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</si>
  <si>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</si>
  <si>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</si>
  <si>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</si>
  <si>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</si>
  <si>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</si>
  <si>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</si>
  <si>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</si>
  <si>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</si>
  <si>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</si>
  <si>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</si>
  <si>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</si>
  <si>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</si>
  <si>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</si>
  <si>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</si>
  <si>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</si>
  <si>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</si>
  <si>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</si>
  <si>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</si>
  <si>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</si>
  <si>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</si>
  <si>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</si>
  <si>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</si>
  <si>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</si>
  <si>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</si>
  <si>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</si>
  <si>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</si>
  <si>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</si>
  <si>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</si>
  <si>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</si>
  <si>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</si>
  <si>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</si>
  <si>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</si>
  <si>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</si>
  <si>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</si>
  <si>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</si>
  <si>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</si>
  <si>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</si>
  <si>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</si>
  <si>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</si>
  <si>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</si>
  <si>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</si>
  <si>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</si>
  <si>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</si>
  <si>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</si>
  <si>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</si>
  <si>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</si>
  <si>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</si>
  <si>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</si>
  <si>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</si>
  <si>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</si>
  <si>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</si>
  <si>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</si>
  <si>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</si>
  <si>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</si>
  <si>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</si>
  <si>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</si>
  <si>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</si>
  <si>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</si>
  <si>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</si>
  <si>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</si>
  <si>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</si>
  <si>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</si>
  <si>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</si>
  <si>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</si>
  <si>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</si>
  <si>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</si>
  <si>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</si>
  <si>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</si>
  <si>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</si>
  <si>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</si>
  <si>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</si>
  <si>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</si>
  <si>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</si>
  <si>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</si>
  <si>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</si>
  <si>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</si>
  <si>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</si>
  <si>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</si>
  <si>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</si>
  <si>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</si>
  <si>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</si>
  <si>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</si>
  <si>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</si>
  <si>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</si>
  <si>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</si>
  <si>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</si>
  <si>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</si>
  <si>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</si>
  <si>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</si>
  <si>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</si>
  <si>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</si>
  <si>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</si>
  <si>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</si>
  <si>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</si>
  <si>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</si>
  <si>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</si>
  <si>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</si>
  <si>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</si>
  <si>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</si>
  <si>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</si>
  <si>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</si>
  <si>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</si>
  <si>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</si>
  <si>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</si>
  <si>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</si>
  <si>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</si>
  <si>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</si>
  <si>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</si>
  <si>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</si>
  <si>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</si>
  <si>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</si>
  <si>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</si>
  <si>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</si>
  <si>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</si>
  <si>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</si>
  <si>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</si>
  <si>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</si>
  <si>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</si>
  <si>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</si>
  <si>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</si>
  <si>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</si>
  <si>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</si>
  <si>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</si>
  <si>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</si>
  <si>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</si>
  <si>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</si>
  <si>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</si>
  <si>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</si>
  <si>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</si>
  <si>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</si>
  <si>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</si>
  <si>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</si>
  <si>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</si>
  <si>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</si>
  <si>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</si>
  <si>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</si>
  <si>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</si>
  <si>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</si>
  <si>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</si>
  <si>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</si>
  <si>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</si>
  <si>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</si>
  <si>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</si>
  <si>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</si>
  <si>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</si>
  <si>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</si>
  <si>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</si>
  <si>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</si>
  <si>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</si>
  <si>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</si>
  <si>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</si>
  <si>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</si>
  <si>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</si>
  <si>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</si>
  <si>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</si>
  <si>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</si>
  <si>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</si>
  <si>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</si>
  <si>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</si>
  <si>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</si>
  <si>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</si>
  <si>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</si>
  <si>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</si>
  <si>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</si>
  <si>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</si>
  <si>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</si>
  <si>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</si>
  <si>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</si>
  <si>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</si>
  <si>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</si>
  <si>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</si>
  <si>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</si>
  <si>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</si>
  <si>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</si>
  <si>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</si>
  <si>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</si>
  <si>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</si>
  <si>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</si>
  <si>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</si>
  <si>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</si>
  <si>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</si>
  <si>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</si>
  <si>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</si>
  <si>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</si>
  <si>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</si>
  <si>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</si>
  <si>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</si>
  <si>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</si>
  <si>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</si>
  <si>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</si>
  <si>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</si>
  <si>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</si>
  <si>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</si>
  <si>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</si>
  <si>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</si>
  <si>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</si>
  <si>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</si>
  <si>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</si>
  <si>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</si>
  <si>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</si>
  <si>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</si>
  <si>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</si>
  <si>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</si>
  <si>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</si>
  <si>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</si>
  <si>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</si>
  <si>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</si>
  <si>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</si>
  <si>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</si>
  <si>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</si>
  <si>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</si>
  <si>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</si>
  <si>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</si>
  <si>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</si>
  <si>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</si>
  <si>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</si>
  <si>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</si>
  <si>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</si>
  <si>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</si>
  <si>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</si>
  <si>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</si>
  <si>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</si>
  <si>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</si>
  <si>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</si>
  <si>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</si>
  <si>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</si>
  <si>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</si>
  <si>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</si>
  <si>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</si>
  <si>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</si>
  <si>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</si>
  <si>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</si>
  <si>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</si>
  <si>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</si>
  <si>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</si>
  <si>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</si>
  <si>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</si>
  <si>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</si>
  <si>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</si>
  <si>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</si>
  <si>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</si>
  <si>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</si>
  <si>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</si>
  <si>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</si>
  <si>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</si>
  <si>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</si>
  <si>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</si>
  <si>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</si>
  <si>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</si>
  <si>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</si>
  <si>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</si>
  <si>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</si>
  <si>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</si>
  <si>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</si>
  <si>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</si>
  <si>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</si>
  <si>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</si>
  <si>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</si>
  <si>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</si>
  <si>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</si>
  <si>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</si>
  <si>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</si>
  <si>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</si>
  <si>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</si>
  <si>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</si>
  <si>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</si>
  <si>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</si>
  <si>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</si>
  <si>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</si>
  <si>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</si>
  <si>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</si>
  <si>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</si>
  <si>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</si>
  <si>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</si>
  <si>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</si>
  <si>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</si>
  <si>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</si>
  <si>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</si>
  <si>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</si>
  <si>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</si>
  <si>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</si>
  <si>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</si>
  <si>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</si>
  <si>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</si>
  <si>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</si>
  <si>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</si>
  <si>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</si>
  <si>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</si>
  <si>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</si>
  <si>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</si>
  <si>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</si>
  <si>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</si>
  <si>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</si>
  <si>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</si>
  <si>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</si>
  <si>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</si>
  <si>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</si>
  <si>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</si>
  <si>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</si>
  <si>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</si>
  <si>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</si>
  <si>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</si>
  <si>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</si>
  <si>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</si>
  <si>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</si>
  <si>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</si>
  <si>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</si>
  <si>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</si>
  <si>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</si>
  <si>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</si>
  <si>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</si>
  <si>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</si>
  <si>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</si>
  <si>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</si>
  <si>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</si>
  <si>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</si>
  <si>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</si>
  <si>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</si>
  <si>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</si>
  <si>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</si>
  <si>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</si>
  <si>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</si>
  <si>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</si>
  <si>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</si>
  <si>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</si>
  <si>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</si>
  <si>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</si>
  <si>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</si>
  <si>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</si>
  <si>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</si>
  <si>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</si>
  <si>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</si>
  <si>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</si>
  <si>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</si>
  <si>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</si>
  <si>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</si>
  <si>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</si>
  <si>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</si>
  <si>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</si>
  <si>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</si>
  <si>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</si>
  <si>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</si>
  <si>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</si>
  <si>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</si>
  <si>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</si>
  <si>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</si>
  <si>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</si>
  <si>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</si>
  <si>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</si>
  <si>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</si>
  <si>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</si>
  <si>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</si>
  <si>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</si>
  <si>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</si>
  <si>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</si>
  <si>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</si>
  <si>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</si>
  <si>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</si>
  <si>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</si>
  <si>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</si>
  <si>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</si>
  <si>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</si>
  <si>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</si>
  <si>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</si>
  <si>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</si>
  <si>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</si>
  <si>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</si>
  <si>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</si>
  <si>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</si>
  <si>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</si>
  <si>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</si>
  <si>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</si>
  <si>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</si>
  <si>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</si>
  <si>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</si>
  <si>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</si>
  <si>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</si>
  <si>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</si>
  <si>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</si>
  <si>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</si>
  <si>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</si>
  <si>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</si>
  <si>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</si>
  <si>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</si>
  <si>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</si>
  <si>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</si>
  <si>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</si>
  <si>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</si>
  <si>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</si>
  <si>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</si>
  <si>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</si>
  <si>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</si>
  <si>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</si>
  <si>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</si>
  <si>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</si>
  <si>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</si>
  <si>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</si>
  <si>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</si>
  <si>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</si>
  <si>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</si>
  <si>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</si>
  <si>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</si>
  <si>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</si>
  <si>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</si>
  <si>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</si>
  <si>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</si>
  <si>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</si>
  <si>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</si>
  <si>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</si>
  <si>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</si>
  <si>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</si>
  <si>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</si>
  <si>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</si>
  <si>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</si>
  <si>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</si>
  <si>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</si>
  <si>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</si>
  <si>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</si>
  <si>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</si>
  <si>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</si>
  <si>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</si>
  <si>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</si>
  <si>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</si>
  <si>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</si>
  <si>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</si>
  <si>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</si>
  <si>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</si>
  <si>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</si>
  <si>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</si>
  <si>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</si>
  <si>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</si>
  <si>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</si>
  <si>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</si>
  <si>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</si>
  <si>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</si>
  <si>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</si>
  <si>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</si>
  <si>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</si>
  <si>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</si>
  <si>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</si>
  <si>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</si>
  <si>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</si>
  <si>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</si>
  <si>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</si>
  <si>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</si>
  <si>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</si>
  <si>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</si>
  <si>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</si>
  <si>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</si>
  <si>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</si>
  <si>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</si>
  <si>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</si>
  <si>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</si>
  <si>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</si>
  <si>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</si>
  <si>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</si>
  <si>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</si>
  <si>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</si>
  <si>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</si>
  <si>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</si>
  <si>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</si>
  <si>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</si>
  <si>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</si>
  <si>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</si>
  <si>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</si>
  <si>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</si>
  <si>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</si>
  <si>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</si>
  <si>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</si>
  <si>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</si>
  <si>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</si>
  <si>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</si>
  <si>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</si>
  <si>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</si>
  <si>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</si>
  <si>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</si>
  <si>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</si>
  <si>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</si>
  <si>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</si>
  <si>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</si>
  <si>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</si>
  <si>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</si>
  <si>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</si>
  <si>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</si>
  <si>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</si>
  <si>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</si>
  <si>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</si>
  <si>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</si>
  <si>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</si>
  <si>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</si>
  <si>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</si>
  <si>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</si>
  <si>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</si>
  <si>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</si>
  <si>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</si>
  <si>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</si>
  <si>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</si>
  <si>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</si>
  <si>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</si>
  <si>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</si>
  <si>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</si>
  <si>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</si>
  <si>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</si>
  <si>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</si>
  <si>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</si>
  <si>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</si>
  <si>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</si>
  <si>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</si>
  <si>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</si>
  <si>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</si>
  <si>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</si>
  <si>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</si>
  <si>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</si>
  <si>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</si>
  <si>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</si>
  <si>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</si>
  <si>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</si>
  <si>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</si>
  <si>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</si>
  <si>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</si>
  <si>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</si>
  <si>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</si>
  <si>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</si>
  <si>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</si>
  <si>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</si>
  <si>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</si>
  <si>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</si>
  <si>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</si>
  <si>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</si>
  <si>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</si>
  <si>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</si>
  <si>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</si>
  <si>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</si>
  <si>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</si>
  <si>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</si>
  <si>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</si>
  <si>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</si>
  <si>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</si>
  <si>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</si>
  <si>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</si>
  <si>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</si>
  <si>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</si>
  <si>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</si>
  <si>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</si>
  <si>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</si>
  <si>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</si>
  <si>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</si>
  <si>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</si>
  <si>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</si>
  <si>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</si>
  <si>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</si>
  <si>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</si>
  <si>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</si>
  <si>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</si>
  <si>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</si>
  <si>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</si>
  <si>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</si>
  <si>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</si>
  <si>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</si>
  <si>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</si>
  <si>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</si>
  <si>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</si>
  <si>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</si>
  <si>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</si>
  <si>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</si>
  <si>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</si>
  <si>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</si>
  <si>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</si>
  <si>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</si>
  <si>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</si>
  <si>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</si>
  <si>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</si>
  <si>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</si>
  <si>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</si>
  <si>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</si>
  <si>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</si>
  <si>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</si>
  <si>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</si>
  <si>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</si>
  <si>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</si>
  <si>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</si>
  <si>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</si>
  <si>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</si>
  <si>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</si>
  <si>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</si>
  <si>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</si>
  <si>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</si>
  <si>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</si>
  <si>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</si>
  <si>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</si>
  <si>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</si>
  <si>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</si>
  <si>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</si>
  <si>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</si>
  <si>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</si>
  <si>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</si>
  <si>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</si>
  <si>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</si>
  <si>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</si>
  <si>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</si>
  <si>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</si>
  <si>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</si>
  <si>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</si>
  <si>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</si>
  <si>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</si>
  <si>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</si>
  <si>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</si>
  <si>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</si>
  <si>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</si>
  <si>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</si>
  <si>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</si>
  <si>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</si>
  <si>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</si>
  <si>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</si>
  <si>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</si>
  <si>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</si>
  <si>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</si>
  <si>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</si>
  <si>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</si>
  <si>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</si>
  <si>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</si>
  <si>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</si>
  <si>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</si>
  <si>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</si>
  <si>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</si>
  <si>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</si>
  <si>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</si>
  <si>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</si>
  <si>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</si>
  <si>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</si>
  <si>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</si>
  <si>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</si>
  <si>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</si>
  <si>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</si>
  <si>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</si>
  <si>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</si>
  <si>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</si>
  <si>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</si>
  <si>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</si>
  <si>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</si>
  <si>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</si>
  <si>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</si>
  <si>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</si>
  <si>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</si>
  <si>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</si>
  <si>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</si>
  <si>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</si>
  <si>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</si>
  <si>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</si>
  <si>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</si>
  <si>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</si>
  <si>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</si>
  <si>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</si>
  <si>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</si>
  <si>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</si>
  <si>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</si>
  <si>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</si>
  <si>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</si>
  <si>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</si>
  <si>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</si>
  <si>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</si>
  <si>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</si>
  <si>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</si>
  <si>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</si>
  <si>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</si>
  <si>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</si>
  <si>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</si>
  <si>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</si>
  <si>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</si>
  <si>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</si>
  <si>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</si>
  <si>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</si>
  <si>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</si>
  <si>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</si>
  <si>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</si>
  <si>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</si>
  <si>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</si>
  <si>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</si>
  <si>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</si>
  <si>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</si>
  <si>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</si>
  <si>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</si>
  <si>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</si>
  <si>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</si>
  <si>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</si>
  <si>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</si>
  <si>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</si>
  <si>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</si>
  <si>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</si>
  <si>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</si>
  <si>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</si>
  <si>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</si>
  <si>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</si>
  <si>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</si>
  <si>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</si>
  <si>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</si>
  <si>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</si>
  <si>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</si>
  <si>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</si>
  <si>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</si>
  <si>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</si>
  <si>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</si>
  <si>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</si>
  <si>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</si>
  <si>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</si>
  <si>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</si>
  <si>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</si>
  <si>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</si>
  <si>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</si>
  <si>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</si>
  <si>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</si>
  <si>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</si>
  <si>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</si>
  <si>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</si>
  <si>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</si>
  <si>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</si>
  <si>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</si>
  <si>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</si>
  <si>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</si>
  <si>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</si>
  <si>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</si>
  <si>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</si>
  <si>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</si>
  <si>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</si>
  <si>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</si>
  <si>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</si>
  <si>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</si>
  <si>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</si>
  <si>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</si>
  <si>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</si>
  <si>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</si>
  <si>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</si>
  <si>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</si>
  <si>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</si>
  <si>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</si>
  <si>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</si>
  <si>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</si>
  <si>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</si>
  <si>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</si>
  <si>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</si>
  <si>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</si>
  <si>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</si>
  <si>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</si>
  <si>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</si>
  <si>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</si>
  <si>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</si>
  <si>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</si>
  <si>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</si>
  <si>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</si>
  <si>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</si>
  <si>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</si>
  <si>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</si>
  <si>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</si>
  <si>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</si>
  <si>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</si>
  <si>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</si>
  <si>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</si>
  <si>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</si>
  <si>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</si>
  <si>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</si>
  <si>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</si>
  <si>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</si>
  <si>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</si>
  <si>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</si>
  <si>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</si>
  <si>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</si>
  <si>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</si>
  <si>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</si>
  <si>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</si>
  <si>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</si>
  <si>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</si>
  <si>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</si>
  <si>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</si>
  <si>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</si>
  <si>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</si>
  <si>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</si>
  <si>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</si>
  <si>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</si>
  <si>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</si>
  <si>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</si>
  <si>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</si>
  <si>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</si>
  <si>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</si>
  <si>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</si>
  <si>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</si>
  <si>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</si>
  <si>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</si>
  <si>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</si>
  <si>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</si>
  <si>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</si>
  <si>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</si>
  <si>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</si>
  <si>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</si>
  <si>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</si>
  <si>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</si>
  <si>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</si>
  <si>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</si>
  <si>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</si>
  <si>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</si>
  <si>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</si>
  <si>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</si>
  <si>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</si>
  <si>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</si>
  <si>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</si>
  <si>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</si>
  <si>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</si>
  <si>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</si>
  <si>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</si>
  <si>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</si>
  <si>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</si>
  <si>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</si>
  <si>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</si>
  <si>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</si>
  <si>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</si>
  <si>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</si>
  <si>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</si>
  <si>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</si>
  <si>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</si>
  <si>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</si>
  <si>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</si>
  <si>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</si>
  <si>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</si>
  <si>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</si>
  <si>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</si>
  <si>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</si>
  <si>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</si>
  <si>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</si>
  <si>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</si>
  <si>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</si>
  <si>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</si>
  <si>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</si>
  <si>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</si>
  <si>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</si>
  <si>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</si>
  <si>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</si>
  <si>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</si>
  <si>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</si>
  <si>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</si>
  <si>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</si>
  <si>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</si>
  <si>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</si>
  <si>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</si>
  <si>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</si>
  <si>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</si>
  <si>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</si>
  <si>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</si>
  <si>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</si>
  <si>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</si>
  <si>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</si>
  <si>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</si>
  <si>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</si>
  <si>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</si>
  <si>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</si>
  <si>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</si>
  <si>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</si>
  <si>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</si>
  <si>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</si>
  <si>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</si>
  <si>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</si>
  <si>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</si>
  <si>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</si>
  <si>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</si>
  <si>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</si>
  <si>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</si>
  <si>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</si>
  <si>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</si>
  <si>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</si>
  <si>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</si>
  <si>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</si>
  <si>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</si>
  <si>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</si>
  <si>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</si>
  <si>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</si>
  <si>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</si>
  <si>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</si>
  <si>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</si>
  <si>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</si>
  <si>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</si>
  <si>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</si>
  <si>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</si>
  <si>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</si>
  <si>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</si>
  <si>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</si>
  <si>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</si>
  <si>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</si>
  <si>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</si>
  <si>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</si>
  <si>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</si>
  <si>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</si>
  <si>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</si>
  <si>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</si>
  <si>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</si>
  <si>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</si>
  <si>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</si>
  <si>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</si>
  <si>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</si>
  <si>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</si>
  <si>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</si>
  <si>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</si>
  <si>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</si>
  <si>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</si>
  <si>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</si>
  <si>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</si>
  <si>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</si>
  <si>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</si>
  <si>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</si>
  <si>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</si>
  <si>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</si>
  <si>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</si>
  <si>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</si>
  <si>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</si>
  <si>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</si>
  <si>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</si>
  <si>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</si>
  <si>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</si>
  <si>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</si>
  <si>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</si>
  <si>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</si>
  <si>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</si>
  <si>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</si>
  <si>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</si>
  <si>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</si>
  <si>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</si>
  <si>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</si>
  <si>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</si>
  <si>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</si>
  <si>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</si>
  <si>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</si>
  <si>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</si>
  <si>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</si>
  <si>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</si>
  <si>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</si>
  <si>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</si>
  <si>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</si>
  <si>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</si>
  <si>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</si>
  <si>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</si>
  <si>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</si>
  <si>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</si>
  <si>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</si>
  <si>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</si>
  <si>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</si>
  <si>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</si>
  <si>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</si>
  <si>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</si>
  <si>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</si>
  <si>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</si>
  <si>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</si>
  <si>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</si>
  <si>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</si>
  <si>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</si>
  <si>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</si>
  <si>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</si>
  <si>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</si>
  <si>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</si>
  <si>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</si>
  <si>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</si>
  <si>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</si>
  <si>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</si>
  <si>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</si>
  <si>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</si>
  <si>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</si>
  <si>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</si>
  <si>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</si>
  <si>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</si>
  <si>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</si>
  <si>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</si>
  <si>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</si>
  <si>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</si>
  <si>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</si>
  <si>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</si>
  <si>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</si>
  <si>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</si>
  <si>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</si>
  <si>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</si>
  <si>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</si>
  <si>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</si>
  <si>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</si>
  <si>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</si>
  <si>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</si>
  <si>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</si>
  <si>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</si>
  <si>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</si>
  <si>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</si>
  <si>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</si>
  <si>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</si>
  <si>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</si>
  <si>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</si>
  <si>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</si>
  <si>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</si>
  <si>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</si>
  <si>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</si>
  <si>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</si>
  <si>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</si>
  <si>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</si>
  <si>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</si>
  <si>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</si>
  <si>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</si>
  <si>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</si>
  <si>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</si>
  <si>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</si>
  <si>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</si>
  <si>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</si>
  <si>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</si>
  <si>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</si>
  <si>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</si>
  <si>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</si>
  <si>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</si>
  <si>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</si>
  <si>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</si>
  <si>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</si>
  <si>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</si>
  <si>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</si>
  <si>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</si>
  <si>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</si>
  <si>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</si>
  <si>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</si>
  <si>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</si>
  <si>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</si>
  <si>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</si>
  <si>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</si>
  <si>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</si>
  <si>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</si>
  <si>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</si>
  <si>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</si>
  <si>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</si>
  <si>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</si>
  <si>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</si>
  <si>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</si>
  <si>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</si>
  <si>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</si>
  <si>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</si>
  <si>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</si>
  <si>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</si>
  <si>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</si>
  <si>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</si>
  <si>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</si>
  <si>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</si>
  <si>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</si>
  <si>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</si>
  <si>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</si>
  <si>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</si>
  <si>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</si>
  <si>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</si>
  <si>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</si>
  <si>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</si>
  <si>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</si>
  <si>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</si>
  <si>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</si>
  <si>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</si>
  <si>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</si>
  <si>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</si>
  <si>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</si>
  <si>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</si>
  <si>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</si>
  <si>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</si>
  <si>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</si>
  <si>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</si>
  <si>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</si>
  <si>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</si>
  <si>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</si>
  <si>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</si>
  <si>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</si>
  <si>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</si>
  <si>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</si>
  <si>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</si>
  <si>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</si>
  <si>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</si>
  <si>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</si>
  <si>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</si>
  <si>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</si>
  <si>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</si>
  <si>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</si>
  <si>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</si>
  <si>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</si>
  <si>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</si>
  <si>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</si>
  <si>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</si>
  <si>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</si>
  <si>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</si>
  <si>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</si>
  <si>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</si>
  <si>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</si>
  <si>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</si>
  <si>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</si>
  <si>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</si>
  <si>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</si>
  <si>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</si>
  <si>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</si>
  <si>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</si>
  <si>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</si>
  <si>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</si>
  <si>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</si>
  <si>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</si>
  <si>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</si>
  <si>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</si>
  <si>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</si>
  <si>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</si>
  <si>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</si>
  <si>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</si>
  <si>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</si>
  <si>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</si>
  <si>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</si>
  <si>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</si>
  <si>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</si>
  <si>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</si>
  <si>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</si>
  <si>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</si>
  <si>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</si>
  <si>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</si>
  <si>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</si>
  <si>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</si>
  <si>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</si>
  <si>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</si>
  <si>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</si>
  <si>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</si>
  <si>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</si>
  <si>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</si>
  <si>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</si>
  <si>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</si>
  <si>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</si>
  <si>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</si>
  <si>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</si>
  <si>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</si>
  <si>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</si>
  <si>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</si>
  <si>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</si>
  <si>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</si>
  <si>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</si>
  <si>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</si>
  <si>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</si>
  <si>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</si>
  <si>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</si>
  <si>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</si>
  <si>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</si>
  <si>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</si>
  <si>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</si>
  <si>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</si>
  <si>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</si>
  <si>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</si>
  <si>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</si>
  <si>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</si>
  <si>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</si>
  <si>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</si>
  <si>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</si>
  <si>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</si>
  <si>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</si>
  <si>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</si>
  <si>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</si>
  <si>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</si>
  <si>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</si>
  <si>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</si>
  <si>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</si>
  <si>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</si>
  <si>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</si>
  <si>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</si>
  <si>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</si>
  <si>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</si>
  <si>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</si>
  <si>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</si>
  <si>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</si>
  <si>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</si>
  <si>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</si>
  <si>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</si>
  <si>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</si>
  <si>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</si>
  <si>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</si>
  <si>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</si>
  <si>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</si>
  <si>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</si>
  <si>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</si>
  <si>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</si>
  <si>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</si>
  <si>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</si>
  <si>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</si>
  <si>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</si>
  <si>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</si>
  <si>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</si>
  <si>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</si>
  <si>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</si>
  <si>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</si>
  <si>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</si>
  <si>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</si>
  <si>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</si>
  <si>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</si>
  <si>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</si>
  <si>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</si>
  <si>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</si>
  <si>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</si>
  <si>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</si>
  <si>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</si>
  <si>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</si>
  <si>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</si>
  <si>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</si>
  <si>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</si>
  <si>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</si>
  <si>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</si>
  <si>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</si>
  <si>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</si>
  <si>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</si>
  <si>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</si>
  <si>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</si>
  <si>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</si>
  <si>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</si>
  <si>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</si>
  <si>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</si>
  <si>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</si>
  <si>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</si>
  <si>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</si>
  <si>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</si>
  <si>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</si>
  <si>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</si>
  <si>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</si>
  <si>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</si>
  <si>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</si>
  <si>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</si>
  <si>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</si>
  <si>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</si>
  <si>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</si>
  <si>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</si>
  <si>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</si>
  <si>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</si>
  <si>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</si>
  <si>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</si>
  <si>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</si>
  <si>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</si>
  <si>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</si>
  <si>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</si>
  <si>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</si>
  <si>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</si>
  <si>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</si>
  <si>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</si>
  <si>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</si>
  <si>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</si>
  <si>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</si>
  <si>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</si>
  <si>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</si>
  <si>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</si>
  <si>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</si>
  <si>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</si>
  <si>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</si>
  <si>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</si>
  <si>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</si>
  <si>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</si>
  <si>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</si>
  <si>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</si>
  <si>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</si>
  <si>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</si>
  <si>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</si>
  <si>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</si>
  <si>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</si>
  <si>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</si>
  <si>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</si>
  <si>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</si>
  <si>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</si>
  <si>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</si>
  <si>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</si>
  <si>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</si>
  <si>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</si>
  <si>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</si>
  <si>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</si>
  <si>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</si>
  <si>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</si>
  <si>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</si>
  <si>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</si>
  <si>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</si>
  <si>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</si>
  <si>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</si>
  <si>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</si>
  <si>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</si>
  <si>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</si>
  <si>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</si>
  <si>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</si>
  <si>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</si>
  <si>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</si>
  <si>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</si>
  <si>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</si>
  <si>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</si>
  <si>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</si>
  <si>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</si>
  <si>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</si>
  <si>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</si>
  <si>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</si>
  <si>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</si>
  <si>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</si>
  <si>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</si>
  <si>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</si>
  <si>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</si>
  <si>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</si>
  <si>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</si>
  <si>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</si>
  <si>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</si>
  <si>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</si>
  <si>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</si>
  <si>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</si>
  <si>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</si>
  <si>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</si>
  <si>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</si>
  <si>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</si>
  <si>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</si>
  <si>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</si>
  <si>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</si>
  <si>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</si>
  <si>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</si>
  <si>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</si>
  <si>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</si>
  <si>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</si>
  <si>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</si>
  <si>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</si>
  <si>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</si>
  <si>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</si>
  <si>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</si>
  <si>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</si>
  <si>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</si>
  <si>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</si>
  <si>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</si>
  <si>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</si>
  <si>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</si>
  <si>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</si>
  <si>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</si>
  <si>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</si>
  <si>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</si>
  <si>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</si>
  <si>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</si>
  <si>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</si>
  <si>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</si>
  <si>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</si>
  <si>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</si>
  <si>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</si>
  <si>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</si>
  <si>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</si>
  <si>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</si>
  <si>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</si>
  <si>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</si>
  <si>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</si>
  <si>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</si>
  <si>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</si>
  <si>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</si>
  <si>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</si>
  <si>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</si>
  <si>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</si>
  <si>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</si>
  <si>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</si>
  <si>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</si>
  <si>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</si>
  <si>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</si>
  <si>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</si>
  <si>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</si>
  <si>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</si>
  <si>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</si>
  <si>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</si>
  <si>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</si>
  <si>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</si>
  <si>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</si>
  <si>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</si>
  <si>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</si>
  <si>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</si>
  <si>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</si>
  <si>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</si>
  <si>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</si>
  <si>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</si>
  <si>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</si>
  <si>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</si>
  <si>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</si>
  <si>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</si>
  <si>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</si>
  <si>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</si>
  <si>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</si>
  <si>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</si>
  <si>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</si>
  <si>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</si>
  <si>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</si>
  <si>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</si>
  <si>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</si>
  <si>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</si>
  <si>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</si>
  <si>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</si>
  <si>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</si>
  <si>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</si>
  <si>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</si>
  <si>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</si>
  <si>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</si>
  <si>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</si>
  <si>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</si>
  <si>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</si>
  <si>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</si>
  <si>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</si>
  <si>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</si>
  <si>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</si>
  <si>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</si>
  <si>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</si>
  <si>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</si>
  <si>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</si>
  <si>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</si>
  <si>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</si>
  <si>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</si>
  <si>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</si>
  <si>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</si>
  <si>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</si>
  <si>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</si>
  <si>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</si>
  <si>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</si>
  <si>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</si>
  <si>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</si>
  <si>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</si>
  <si>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</si>
  <si>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</si>
  <si>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</si>
  <si>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</si>
  <si>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</si>
  <si>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</si>
  <si>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</si>
  <si>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</si>
  <si>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</si>
  <si>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</si>
  <si>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</si>
  <si>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</si>
  <si>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</si>
  <si>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</si>
  <si>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</si>
  <si>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</si>
  <si>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</si>
  <si>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</si>
  <si>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</si>
  <si>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</si>
  <si>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</si>
  <si>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</si>
  <si>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</si>
  <si>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</si>
  <si>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</si>
  <si>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</si>
  <si>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</si>
  <si>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</si>
  <si>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</si>
  <si>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</si>
  <si>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</si>
  <si>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</si>
  <si>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</si>
  <si>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</si>
  <si>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</si>
  <si>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</si>
  <si>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</si>
  <si>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</si>
  <si>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</si>
  <si>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</si>
  <si>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</si>
  <si>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</si>
  <si>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</si>
  <si>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</si>
  <si>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</si>
  <si>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</si>
  <si>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</si>
  <si>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</si>
  <si>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</si>
  <si>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</si>
  <si>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</si>
  <si>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</si>
  <si>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</si>
  <si>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</si>
  <si>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</si>
  <si>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</si>
  <si>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</si>
  <si>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</si>
  <si>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</si>
  <si>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</si>
  <si>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</si>
  <si>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</si>
  <si>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</si>
  <si>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</si>
  <si>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</si>
  <si>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</si>
  <si>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</si>
  <si>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</si>
  <si>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</si>
  <si>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</si>
  <si>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</si>
  <si>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</si>
  <si>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</si>
  <si>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</si>
  <si>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</si>
  <si>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</si>
  <si>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</si>
  <si>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</si>
  <si>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</si>
  <si>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</si>
  <si>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</si>
  <si>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</si>
  <si>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</si>
  <si>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</si>
  <si>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</si>
  <si>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</si>
  <si>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</si>
  <si>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</si>
  <si>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</si>
  <si>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</si>
  <si>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</si>
  <si>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</si>
  <si>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</si>
  <si>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</si>
  <si>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</si>
  <si>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</si>
  <si>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</si>
  <si>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</si>
  <si>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</si>
  <si>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</si>
  <si>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</si>
  <si>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</si>
  <si>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</si>
  <si>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</si>
  <si>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</si>
  <si>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</si>
  <si>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</si>
  <si>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</si>
  <si>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</si>
  <si>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</si>
  <si>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</si>
  <si>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</si>
  <si>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</si>
  <si>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</si>
  <si>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</si>
  <si>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</si>
  <si>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</si>
  <si>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</si>
  <si>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</si>
  <si>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</si>
  <si>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</si>
  <si>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</si>
  <si>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</si>
  <si>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</si>
  <si>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</si>
  <si>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</si>
  <si>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</si>
  <si>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</si>
  <si>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</si>
  <si>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</si>
  <si>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</si>
  <si>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</si>
  <si>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</si>
  <si>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</si>
  <si>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</si>
  <si>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</si>
  <si>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</si>
  <si>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</si>
  <si>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</si>
  <si>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</si>
  <si>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</si>
  <si>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</si>
  <si>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</si>
  <si>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</si>
  <si>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</si>
  <si>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</si>
  <si>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</si>
  <si>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</si>
  <si>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</si>
  <si>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</si>
  <si>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</si>
  <si>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</si>
  <si>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</si>
  <si>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</si>
  <si>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</si>
  <si>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</si>
  <si>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</si>
  <si>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</si>
  <si>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</si>
  <si>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</si>
  <si>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</si>
  <si>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</si>
  <si>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</si>
  <si>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</si>
  <si>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</si>
  <si>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</si>
  <si>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</si>
  <si>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</si>
  <si>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</si>
  <si>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</si>
  <si>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</si>
  <si>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</si>
  <si>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</si>
  <si>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</si>
  <si>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</si>
  <si>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</si>
  <si>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</si>
  <si>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</si>
  <si>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</si>
  <si>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</si>
  <si>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</si>
  <si>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</si>
  <si>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</si>
  <si>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</si>
  <si>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</si>
  <si>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</si>
  <si>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</si>
  <si>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</si>
  <si>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</si>
  <si>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</si>
  <si>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</si>
  <si>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</si>
  <si>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</si>
  <si>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</si>
  <si>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</si>
  <si>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</si>
  <si>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</si>
  <si>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</si>
  <si>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</si>
  <si>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</si>
  <si>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</si>
  <si>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</si>
  <si>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</si>
  <si>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</si>
  <si>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</si>
  <si>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</si>
  <si>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</si>
  <si>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</si>
  <si>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</si>
  <si>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</si>
  <si>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</si>
  <si>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</si>
  <si>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</si>
  <si>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</si>
  <si>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</si>
  <si>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</si>
  <si>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</si>
  <si>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</si>
  <si>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</si>
  <si>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</si>
  <si>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</si>
  <si>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</si>
  <si>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</si>
  <si>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</si>
  <si>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</si>
  <si>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</si>
  <si>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</si>
  <si>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</si>
  <si>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</si>
  <si>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</si>
  <si>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</si>
  <si>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</si>
  <si>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</si>
  <si>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</si>
  <si>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</si>
  <si>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</si>
  <si>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</si>
  <si>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</si>
  <si>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</si>
  <si>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</si>
  <si>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</si>
  <si>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</si>
  <si>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</si>
  <si>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</si>
  <si>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</si>
  <si>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</si>
  <si>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</si>
  <si>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</si>
  <si>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</si>
  <si>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</si>
  <si>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</si>
  <si>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</si>
  <si>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</si>
  <si>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</si>
  <si>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</si>
  <si>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</si>
  <si>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</si>
  <si>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</si>
  <si>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</si>
  <si>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</si>
  <si>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</si>
  <si>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</si>
  <si>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</si>
  <si>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</si>
  <si>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</si>
  <si>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</si>
  <si>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</si>
  <si>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</si>
  <si>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</si>
  <si>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</si>
  <si>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</si>
  <si>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</si>
  <si>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</si>
  <si>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</si>
  <si>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</si>
  <si>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</si>
  <si>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</si>
  <si>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</si>
  <si>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</si>
  <si>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</si>
  <si>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</si>
  <si>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</si>
  <si>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</si>
  <si>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</si>
  <si>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</si>
  <si>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</si>
  <si>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</si>
  <si>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</si>
  <si>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</si>
  <si>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</si>
  <si>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</si>
  <si>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</si>
  <si>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</si>
  <si>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</si>
  <si>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</si>
  <si>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</si>
  <si>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</si>
  <si>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</si>
  <si>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</si>
  <si>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</si>
  <si>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</si>
  <si>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</si>
  <si>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</si>
  <si>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</si>
  <si>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</si>
  <si>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</si>
  <si>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</si>
  <si>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</si>
  <si>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</si>
  <si>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</si>
  <si>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</si>
  <si>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</si>
  <si>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</si>
  <si>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</si>
  <si>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</si>
  <si>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</si>
  <si>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</si>
  <si>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</si>
  <si>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</si>
  <si>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</si>
  <si>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</si>
  <si>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</si>
  <si>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</si>
  <si>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</si>
  <si>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</si>
  <si>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</si>
  <si>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</si>
  <si>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</si>
  <si>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</si>
  <si>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</si>
  <si>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</si>
  <si>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</si>
  <si>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</si>
  <si>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</si>
  <si>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</si>
  <si>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</si>
  <si>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</si>
  <si>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</si>
  <si>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</si>
  <si>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</si>
  <si>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</si>
  <si>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</si>
  <si>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</si>
  <si>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</si>
  <si>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</si>
  <si>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</si>
  <si>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</si>
  <si>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</si>
  <si>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</si>
  <si>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</si>
  <si>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</si>
  <si>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</si>
  <si>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</si>
  <si>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</si>
  <si>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</si>
  <si>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</si>
  <si>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</si>
  <si>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</si>
  <si>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</si>
  <si>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</si>
  <si>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</si>
  <si>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</si>
  <si>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</si>
  <si>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</si>
  <si>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</si>
  <si>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</si>
  <si>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</si>
  <si>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</si>
  <si>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</si>
  <si>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</si>
  <si>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</si>
  <si>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</si>
  <si>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</si>
  <si>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</si>
  <si>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</si>
  <si>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</si>
  <si>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</si>
  <si>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</si>
  <si>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</si>
  <si>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</si>
  <si>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</si>
  <si>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</si>
  <si>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</si>
  <si>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</si>
  <si>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</si>
  <si>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</si>
  <si>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</si>
  <si>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</si>
  <si>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</si>
  <si>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</si>
  <si>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</si>
  <si>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</si>
  <si>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</si>
  <si>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</si>
  <si>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</si>
  <si>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</si>
  <si>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</si>
  <si>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</si>
  <si>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</si>
  <si>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</si>
  <si>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</si>
  <si>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</si>
  <si>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</si>
  <si>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</si>
  <si>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</si>
  <si>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</si>
  <si>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</si>
  <si>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</si>
  <si>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</si>
  <si>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</si>
  <si>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</si>
  <si>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</si>
  <si>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</si>
  <si>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</si>
  <si>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</si>
  <si>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</si>
  <si>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</si>
  <si>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</si>
  <si>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</si>
  <si>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</si>
  <si>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</si>
  <si>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</si>
  <si>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</si>
  <si>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</si>
  <si>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</si>
  <si>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</si>
  <si>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</si>
  <si>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</si>
  <si>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</si>
  <si>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</si>
  <si>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</si>
  <si>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</si>
  <si>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</si>
  <si>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</si>
  <si>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</si>
  <si>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</si>
  <si>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</si>
  <si>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</si>
  <si>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</si>
  <si>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</si>
  <si>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</si>
  <si>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</si>
  <si>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</si>
  <si>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</si>
  <si>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</si>
  <si>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</si>
  <si>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</si>
  <si>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</si>
  <si>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</si>
  <si>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</si>
  <si>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</si>
  <si>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</si>
  <si>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</si>
  <si>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</si>
  <si>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</si>
  <si>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</si>
  <si>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</si>
  <si>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</si>
  <si>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</si>
  <si>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</si>
  <si>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</si>
  <si>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</si>
  <si>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</si>
  <si>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</si>
  <si>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</si>
  <si>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</si>
  <si>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</si>
  <si>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</si>
  <si>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</si>
  <si>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</si>
  <si>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</si>
  <si>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</si>
  <si>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</si>
  <si>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</si>
  <si>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</si>
  <si>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</si>
  <si>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</si>
  <si>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</si>
  <si>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</si>
  <si>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</si>
  <si>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</si>
  <si>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</si>
  <si>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</si>
  <si>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</si>
  <si>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</si>
  <si>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</si>
  <si>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</si>
  <si>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</si>
  <si>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</si>
  <si>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</si>
  <si>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</si>
  <si>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</si>
  <si>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</si>
  <si>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</si>
  <si>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</si>
  <si>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</si>
  <si>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</si>
  <si>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</si>
  <si>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</si>
  <si>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</si>
  <si>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</si>
  <si>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</si>
  <si>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</si>
  <si>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</si>
  <si>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</si>
  <si>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</si>
  <si>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</si>
  <si>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</si>
  <si>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</si>
  <si>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</si>
  <si>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</si>
  <si>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</si>
  <si>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</si>
  <si>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</si>
  <si>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</si>
  <si>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</si>
  <si>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</si>
  <si>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</si>
  <si>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</si>
  <si>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</si>
  <si>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</si>
  <si>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</si>
  <si>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</si>
  <si>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</si>
  <si>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</si>
  <si>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</si>
  <si>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</si>
  <si>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</si>
  <si>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</si>
  <si>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</si>
  <si>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</si>
  <si>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</si>
  <si>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</si>
  <si>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</si>
  <si>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</si>
  <si>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</si>
  <si>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</si>
  <si>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</si>
  <si>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</si>
  <si>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</si>
  <si>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</si>
  <si>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</si>
  <si>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</si>
  <si>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</si>
  <si>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</si>
  <si>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</si>
  <si>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</si>
  <si>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</si>
  <si>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</si>
  <si>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</si>
  <si>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</si>
  <si>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</si>
  <si>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</si>
  <si>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</si>
  <si>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</si>
  <si>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</si>
  <si>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</si>
  <si>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</si>
  <si>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</si>
  <si>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</si>
  <si>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</si>
  <si>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</si>
  <si>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</si>
  <si>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</si>
  <si>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</si>
  <si>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</si>
  <si>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</si>
  <si>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</si>
  <si>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</si>
  <si>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</si>
  <si>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</si>
  <si>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</si>
  <si>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</si>
  <si>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</si>
  <si>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</si>
  <si>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</si>
  <si>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</si>
  <si>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</si>
  <si>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</si>
  <si>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</si>
  <si>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</si>
  <si>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</si>
  <si>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</si>
  <si>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</si>
  <si>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</si>
  <si>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</si>
  <si>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</si>
  <si>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</si>
  <si>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</si>
  <si>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</si>
  <si>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</si>
  <si>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</si>
  <si>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</si>
  <si>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</si>
  <si>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</si>
  <si>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</si>
  <si>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</si>
  <si>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</si>
  <si>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</si>
  <si>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</si>
  <si>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</si>
  <si>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</si>
  <si>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</si>
  <si>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</si>
  <si>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</si>
  <si>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</si>
  <si>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</si>
  <si>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</si>
  <si>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</si>
  <si>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</si>
  <si>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</si>
  <si>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</si>
  <si>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</si>
  <si>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</si>
  <si>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</si>
  <si>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</si>
  <si>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</si>
  <si>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</si>
  <si>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</si>
  <si>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</si>
  <si>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</si>
  <si>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</si>
  <si>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</si>
  <si>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</si>
  <si>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</si>
  <si>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</si>
  <si>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</si>
  <si>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</si>
  <si>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</si>
  <si>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</si>
  <si>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</si>
  <si>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</si>
  <si>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</si>
  <si>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</si>
  <si>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</si>
  <si>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</si>
  <si>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</si>
  <si>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</si>
  <si>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</si>
  <si>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</si>
  <si>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</si>
  <si>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</si>
  <si>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</si>
  <si>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</si>
  <si>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</si>
  <si>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</si>
  <si>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</si>
  <si>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</si>
  <si>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</si>
  <si>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</si>
  <si>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</si>
  <si>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</si>
  <si>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</si>
  <si>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</si>
  <si>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</si>
  <si>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</si>
  <si>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</si>
  <si>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</si>
  <si>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</si>
  <si>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</si>
  <si>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</si>
  <si>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</si>
  <si>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</si>
  <si>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</si>
  <si>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</si>
  <si>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</si>
  <si>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</si>
  <si>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</si>
  <si>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</si>
  <si>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</si>
  <si>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</si>
  <si>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</si>
  <si>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</si>
  <si>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</si>
  <si>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</si>
  <si>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</si>
  <si>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</si>
  <si>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</si>
  <si>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</si>
  <si>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</si>
  <si>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</si>
  <si>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</si>
  <si>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</si>
  <si>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</si>
  <si>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</si>
  <si>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</si>
  <si>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</si>
  <si>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</si>
  <si>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</si>
  <si>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</si>
  <si>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</si>
  <si>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</si>
  <si>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</si>
  <si>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</si>
  <si>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</si>
  <si>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</si>
  <si>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</si>
  <si>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</si>
  <si>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</si>
  <si>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</si>
  <si>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</si>
  <si>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</si>
  <si>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</si>
  <si>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</si>
  <si>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</si>
  <si>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</si>
  <si>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</si>
  <si>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</si>
  <si>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</si>
  <si>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</si>
  <si>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</si>
  <si>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</si>
  <si>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</si>
  <si>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</si>
  <si>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</si>
  <si>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</si>
  <si>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</si>
  <si>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</si>
  <si>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</si>
  <si>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</si>
  <si>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</si>
  <si>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</si>
  <si>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</si>
  <si>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</si>
  <si>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</si>
  <si>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</si>
  <si>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</si>
  <si>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</si>
  <si>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</si>
  <si>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</si>
  <si>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</si>
  <si>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</si>
  <si>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</si>
  <si>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</si>
  <si>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</si>
  <si>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</si>
  <si>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</si>
  <si>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</si>
  <si>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</si>
  <si>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</si>
  <si>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</si>
  <si>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</si>
  <si>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</si>
  <si>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</si>
  <si>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</si>
  <si>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</si>
  <si>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</si>
  <si>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</si>
  <si>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</si>
  <si>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</si>
  <si>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</si>
  <si>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</si>
  <si>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</si>
  <si>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</si>
  <si>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</si>
  <si>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</si>
  <si>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</si>
  <si>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</si>
  <si>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</si>
  <si>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</si>
  <si>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</si>
  <si>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</si>
  <si>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</si>
  <si>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</si>
  <si>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</si>
  <si>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</si>
  <si>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</si>
  <si>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</si>
  <si>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</si>
  <si>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</si>
  <si>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</si>
  <si>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</si>
  <si>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</si>
  <si>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</si>
  <si>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</si>
  <si>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</si>
  <si>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</si>
  <si>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</si>
  <si>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</si>
  <si>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</si>
  <si>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</si>
  <si>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</si>
  <si>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</si>
  <si>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</si>
  <si>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</si>
  <si>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</si>
  <si>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</si>
  <si>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</si>
  <si>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</si>
  <si>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</si>
  <si>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</si>
  <si>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</si>
  <si>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</si>
  <si>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</si>
  <si>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</si>
  <si>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</si>
  <si>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</si>
  <si>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</si>
  <si>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</si>
  <si>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</si>
  <si>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</si>
  <si>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</si>
  <si>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</si>
  <si>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</si>
  <si>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</si>
  <si>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</si>
  <si>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</si>
  <si>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</si>
  <si>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</si>
  <si>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</si>
  <si>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</si>
  <si>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</si>
  <si>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</si>
  <si>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</si>
  <si>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</si>
  <si>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</si>
  <si>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</si>
  <si>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</si>
  <si>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</si>
  <si>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</si>
  <si>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</si>
  <si>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</si>
  <si>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</si>
  <si>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</si>
  <si>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</si>
  <si>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</si>
  <si>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</si>
  <si>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</si>
  <si>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</si>
  <si>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</si>
  <si>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</si>
  <si>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</si>
  <si>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</si>
  <si>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</si>
  <si>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</si>
  <si>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</si>
  <si>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</si>
  <si>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</si>
  <si>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</si>
  <si>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</si>
  <si>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</si>
  <si>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</si>
  <si>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</si>
  <si>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</si>
  <si>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</si>
  <si>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</si>
  <si>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</si>
  <si>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</si>
  <si>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</si>
  <si>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</si>
  <si>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</si>
  <si>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</si>
  <si>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</si>
  <si>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</si>
  <si>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</si>
  <si>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</si>
  <si>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</si>
  <si>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</si>
  <si>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</si>
  <si>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</si>
  <si>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</si>
  <si>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</si>
  <si>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</si>
  <si>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</si>
  <si>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</si>
  <si>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</si>
  <si>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</si>
  <si>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</si>
  <si>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</si>
  <si>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</si>
  <si>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</si>
  <si>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</si>
  <si>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</si>
  <si>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</si>
  <si>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</si>
  <si>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</si>
  <si>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</si>
  <si>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</si>
  <si>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</si>
  <si>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</si>
  <si>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</si>
  <si>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</si>
  <si>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</si>
  <si>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</si>
  <si>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</si>
  <si>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</si>
  <si>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</si>
  <si>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</si>
  <si>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</si>
  <si>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</si>
  <si>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</si>
  <si>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</si>
  <si>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</si>
  <si>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</si>
  <si>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</si>
  <si>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</si>
  <si>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</si>
  <si>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</si>
  <si>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</si>
  <si>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</si>
  <si>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</si>
  <si>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</si>
  <si>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</si>
  <si>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</si>
  <si>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</si>
  <si>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</si>
  <si>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</si>
  <si>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</si>
  <si>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</si>
  <si>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</si>
  <si>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</si>
  <si>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</si>
  <si>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</si>
  <si>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</si>
  <si>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</si>
  <si>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</si>
  <si>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</si>
  <si>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</si>
  <si>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</si>
  <si>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</si>
  <si>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</si>
  <si>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</si>
  <si>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</si>
  <si>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</si>
  <si>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</si>
  <si>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</si>
  <si>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</si>
  <si>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</si>
  <si>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</si>
  <si>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</si>
  <si>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</si>
  <si>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</si>
  <si>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</si>
  <si>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</si>
  <si>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</si>
  <si>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</si>
  <si>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</si>
  <si>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</si>
  <si>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</si>
  <si>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</si>
  <si>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</si>
  <si>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</si>
  <si>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</si>
  <si>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</si>
  <si>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</si>
  <si>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</si>
  <si>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</si>
  <si>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</si>
  <si>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</si>
  <si>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</si>
  <si>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</si>
  <si>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</si>
  <si>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</si>
  <si>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</si>
  <si>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</si>
  <si>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</si>
  <si>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</si>
  <si>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</si>
  <si>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</si>
  <si>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</si>
  <si>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</si>
  <si>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</si>
  <si>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</si>
  <si>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</si>
  <si>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</si>
  <si>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</si>
  <si>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</si>
  <si>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</si>
  <si>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</si>
  <si>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</si>
  <si>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</si>
  <si>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</si>
  <si>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</si>
  <si>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</si>
  <si>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</si>
  <si>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</si>
  <si>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</si>
  <si>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</si>
  <si>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</si>
  <si>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</si>
  <si>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</si>
  <si>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</si>
  <si>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</si>
  <si>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</si>
  <si>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</si>
  <si>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</si>
  <si>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</si>
  <si>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</si>
  <si>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</si>
  <si>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</si>
  <si>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</si>
  <si>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</si>
  <si>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</si>
  <si>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</si>
  <si>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</si>
  <si>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</si>
  <si>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</si>
  <si>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</si>
  <si>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</si>
  <si>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</si>
  <si>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</si>
  <si>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</si>
  <si>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</si>
  <si>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</si>
  <si>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</si>
  <si>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</si>
  <si>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</si>
  <si>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</si>
  <si>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</si>
  <si>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</si>
  <si>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</si>
  <si>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</si>
  <si>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</si>
  <si>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</si>
  <si>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</si>
  <si>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</si>
  <si>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</si>
  <si>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</si>
  <si>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</si>
  <si>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</si>
  <si>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</si>
  <si>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</si>
  <si>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</si>
  <si>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</si>
  <si>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</si>
  <si>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</si>
  <si>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</si>
  <si>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</si>
  <si>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</si>
  <si>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</si>
  <si>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</si>
  <si>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</si>
  <si>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</si>
  <si>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</si>
  <si>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</si>
  <si>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</si>
  <si>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</si>
  <si>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</si>
  <si>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</si>
  <si>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</si>
  <si>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</si>
  <si>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</si>
  <si>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</si>
  <si>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</si>
  <si>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</si>
  <si>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</si>
  <si>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</si>
  <si>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</si>
  <si>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</si>
  <si>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</si>
  <si>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</si>
  <si>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</si>
  <si>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</si>
  <si>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</si>
  <si>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</si>
  <si>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</si>
  <si>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</si>
  <si>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</si>
  <si>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</si>
  <si>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</si>
  <si>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</si>
  <si>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</si>
  <si>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</si>
  <si>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</si>
  <si>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</si>
  <si>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</si>
  <si>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</si>
  <si>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</si>
  <si>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</si>
  <si>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</si>
  <si>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</si>
  <si>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</si>
  <si>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</si>
  <si>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</si>
  <si>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</si>
  <si>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</si>
  <si>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</si>
  <si>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</si>
  <si>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</si>
  <si>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</si>
  <si>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</si>
  <si>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</si>
  <si>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</si>
  <si>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</si>
  <si>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</si>
  <si>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</si>
  <si>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</si>
  <si>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</si>
  <si>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</si>
  <si>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</si>
  <si>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</si>
  <si>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</si>
  <si>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</si>
  <si>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</si>
  <si>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</si>
  <si>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</si>
  <si>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</si>
  <si>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</si>
  <si>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</si>
  <si>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</si>
  <si>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</si>
  <si>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</si>
  <si>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</si>
  <si>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</si>
  <si>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</si>
  <si>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</si>
  <si>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</si>
  <si>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</si>
  <si>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</si>
  <si>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</si>
  <si>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</si>
  <si>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</si>
  <si>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</si>
  <si>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</si>
  <si>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</si>
  <si>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</si>
  <si>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</si>
  <si>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</si>
  <si>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</si>
  <si>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</si>
  <si>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</si>
  <si>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</si>
  <si>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</si>
  <si>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</si>
  <si>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</si>
  <si>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</si>
  <si>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</si>
  <si>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</si>
  <si>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</si>
  <si>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</si>
  <si>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</si>
  <si>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</si>
  <si>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</si>
  <si>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</si>
  <si>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</si>
  <si>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</si>
  <si>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</si>
  <si>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</si>
  <si>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</si>
  <si>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</si>
  <si>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</si>
  <si>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</si>
  <si>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</si>
  <si>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</si>
  <si>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</si>
  <si>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</si>
  <si>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</si>
  <si>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</si>
  <si>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</si>
  <si>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</si>
  <si>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</si>
  <si>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</si>
  <si>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</si>
  <si>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</si>
  <si>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</si>
  <si>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</si>
  <si>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</si>
  <si>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</si>
  <si>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</si>
  <si>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</si>
  <si>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</si>
  <si>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</si>
  <si>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</si>
  <si>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</si>
  <si>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</si>
  <si>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</si>
  <si>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</si>
  <si>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</si>
  <si>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</si>
  <si>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</si>
  <si>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</si>
  <si>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</si>
  <si>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</si>
  <si>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</si>
  <si>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</si>
  <si>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</si>
  <si>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</si>
  <si>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</si>
  <si>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</si>
  <si>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</si>
  <si>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</si>
  <si>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</si>
  <si>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</si>
  <si>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</si>
  <si>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</si>
  <si>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</si>
  <si>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</si>
  <si>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</si>
  <si>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</si>
  <si>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</si>
  <si>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</si>
  <si>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</si>
  <si>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</si>
  <si>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</si>
  <si>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</si>
  <si>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</si>
  <si>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</si>
  <si>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</si>
  <si>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</si>
  <si>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</si>
  <si>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</si>
  <si>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</si>
  <si>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</si>
  <si>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</si>
  <si>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</si>
  <si>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</si>
  <si>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</si>
  <si>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</si>
  <si>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</si>
  <si>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</si>
  <si>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</si>
  <si>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</si>
  <si>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</si>
  <si>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</si>
  <si>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</si>
  <si>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</si>
  <si>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</si>
  <si>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</si>
  <si>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</si>
  <si>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</si>
  <si>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</si>
  <si>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</si>
  <si>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</si>
  <si>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</si>
  <si>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</si>
  <si>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</si>
  <si>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</si>
  <si>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</si>
  <si>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</si>
  <si>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</si>
  <si>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</si>
  <si>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</si>
  <si>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</si>
  <si>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</si>
  <si>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</si>
  <si>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</si>
  <si>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</si>
  <si>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</si>
  <si>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</si>
  <si>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</si>
  <si>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</si>
  <si>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</si>
  <si>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</si>
  <si>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</si>
  <si>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</si>
  <si>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</si>
  <si>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</si>
  <si>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</si>
  <si>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</si>
  <si>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</si>
  <si>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</si>
  <si>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</si>
  <si>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</si>
  <si>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</si>
  <si>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</si>
  <si>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</si>
  <si>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</si>
  <si>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</si>
  <si>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</si>
  <si>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</si>
  <si>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</si>
  <si>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</si>
  <si>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</si>
  <si>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</si>
  <si>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</si>
  <si>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</si>
  <si>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</si>
  <si>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</si>
  <si>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</si>
  <si>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</si>
  <si>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</si>
  <si>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</si>
  <si>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</si>
  <si>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</si>
  <si>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</si>
  <si>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</si>
  <si>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</si>
  <si>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</si>
  <si>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</si>
  <si>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</si>
  <si>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</si>
  <si>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</si>
  <si>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</si>
  <si>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</si>
  <si>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</si>
  <si>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</si>
  <si>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</si>
  <si>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</si>
  <si>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</si>
  <si>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</si>
  <si>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</si>
  <si>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</si>
  <si>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</si>
  <si>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</si>
  <si>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</si>
  <si>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</si>
  <si>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</si>
  <si>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</si>
  <si>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</si>
  <si>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</si>
  <si>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</si>
  <si>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</si>
  <si>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</si>
  <si>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</si>
  <si>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</si>
  <si>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</si>
  <si>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</si>
  <si>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</si>
  <si>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</si>
  <si>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</si>
  <si>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</si>
  <si>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</si>
  <si>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</si>
  <si>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</si>
  <si>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</si>
  <si>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</si>
  <si>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</si>
  <si>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</si>
  <si>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</si>
  <si>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</si>
  <si>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</si>
  <si>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</si>
  <si>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</si>
  <si>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</si>
  <si>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</si>
  <si>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</si>
  <si>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</si>
  <si>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</si>
  <si>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</si>
  <si>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</si>
  <si>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</si>
  <si>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</si>
  <si>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</si>
  <si>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</si>
  <si>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</si>
  <si>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</si>
  <si>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</si>
  <si>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</si>
  <si>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</si>
  <si>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</si>
  <si>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</si>
  <si>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</si>
  <si>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</si>
  <si>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</si>
  <si>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</si>
  <si>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</si>
  <si>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</si>
  <si>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</si>
  <si>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</si>
  <si>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</si>
  <si>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</si>
  <si>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</si>
  <si>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</si>
  <si>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</si>
  <si>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</si>
  <si>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</si>
  <si>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</si>
  <si>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</si>
  <si>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</si>
  <si>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</si>
  <si>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</si>
  <si>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</si>
  <si>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</si>
  <si>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</si>
  <si>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</si>
  <si>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</si>
  <si>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</si>
  <si>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</si>
  <si>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</si>
  <si>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</si>
  <si>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</si>
  <si>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</si>
  <si>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</si>
  <si>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</si>
  <si>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</si>
  <si>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</si>
  <si>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</si>
  <si>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</si>
  <si>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</si>
  <si>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</si>
  <si>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</si>
  <si>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</si>
  <si>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</si>
  <si>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</si>
  <si>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</si>
  <si>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</si>
  <si>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</si>
  <si>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</si>
  <si>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</si>
  <si>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</si>
  <si>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</si>
  <si>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</si>
  <si>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</si>
  <si>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</si>
  <si>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</si>
  <si>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</si>
  <si>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</si>
  <si>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</si>
  <si>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</si>
  <si>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</si>
  <si>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</si>
  <si>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</si>
  <si>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</si>
  <si>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</si>
  <si>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</si>
  <si>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</si>
  <si>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</si>
  <si>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</si>
  <si>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</si>
  <si>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</si>
  <si>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</si>
  <si>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</si>
  <si>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</si>
  <si>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</si>
  <si>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</si>
  <si>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</si>
  <si>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</si>
  <si>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</si>
  <si>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</si>
  <si>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</si>
  <si>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</si>
  <si>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</si>
  <si>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</si>
  <si>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</si>
  <si>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</si>
  <si>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</si>
  <si>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</si>
  <si>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</si>
  <si>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</si>
  <si>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</si>
  <si>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</si>
  <si>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</si>
  <si>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</si>
  <si>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</si>
  <si>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</si>
  <si>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</si>
  <si>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</si>
  <si>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</si>
  <si>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</si>
  <si>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</si>
  <si>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</si>
  <si>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</si>
  <si>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</si>
  <si>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</si>
  <si>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</si>
  <si>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</si>
  <si>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</si>
  <si>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</si>
  <si>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</si>
  <si>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</si>
  <si>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</si>
  <si>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</si>
  <si>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</si>
  <si>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</si>
  <si>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</si>
  <si>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</si>
  <si>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</si>
  <si>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</si>
  <si>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</si>
  <si>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</si>
  <si>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</si>
  <si>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</si>
  <si>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</si>
  <si>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</si>
  <si>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</si>
  <si>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</si>
  <si>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</si>
  <si>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</si>
  <si>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</si>
  <si>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</si>
  <si>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</si>
  <si>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</si>
  <si>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</si>
  <si>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</si>
  <si>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</si>
  <si>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</si>
  <si>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</si>
  <si>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</si>
  <si>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</si>
  <si>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</si>
  <si>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</si>
  <si>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</si>
  <si>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</si>
  <si>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</si>
  <si>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</si>
  <si>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</si>
  <si>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</si>
  <si>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</si>
  <si>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</si>
  <si>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</si>
  <si>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</si>
  <si>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</si>
  <si>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</si>
  <si>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</si>
  <si>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</si>
  <si>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</si>
  <si>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</si>
  <si>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</si>
  <si>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</si>
  <si>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</si>
  <si>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</si>
  <si>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</si>
  <si>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</si>
  <si>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</si>
  <si>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</si>
  <si>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</si>
  <si>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</si>
  <si>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</si>
  <si>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</si>
  <si>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</si>
  <si>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</si>
  <si>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</si>
  <si>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</si>
  <si>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</si>
  <si>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</si>
  <si>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</si>
  <si>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</si>
  <si>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</si>
  <si>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</si>
  <si>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</si>
  <si>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</si>
  <si>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</si>
  <si>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</si>
  <si>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</si>
  <si>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</si>
  <si>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</si>
  <si>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</si>
  <si>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</si>
  <si>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</si>
  <si>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</si>
  <si>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</si>
  <si>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</si>
  <si>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</si>
  <si>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</si>
  <si>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</si>
  <si>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</si>
  <si>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</si>
  <si>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</si>
  <si>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</si>
  <si>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</si>
  <si>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</si>
  <si>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</si>
  <si>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</si>
  <si>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</si>
  <si>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</si>
  <si>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</si>
  <si>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</si>
  <si>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</si>
  <si>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</si>
  <si>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</si>
  <si>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</si>
  <si>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</si>
  <si>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</si>
  <si>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</si>
  <si>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</si>
  <si>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</si>
  <si>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</si>
  <si>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</si>
  <si>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</si>
  <si>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</si>
  <si>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</si>
  <si>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</si>
  <si>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</si>
  <si>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</si>
  <si>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</si>
  <si>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</si>
  <si>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</si>
  <si>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</si>
  <si>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</si>
  <si>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</si>
  <si>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</si>
  <si>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</si>
  <si>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</si>
  <si>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</si>
  <si>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</si>
  <si>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</si>
  <si>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</si>
  <si>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</si>
  <si>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</si>
  <si>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</si>
  <si>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</si>
  <si>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</si>
  <si>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</si>
  <si>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</si>
  <si>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</si>
  <si>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</si>
  <si>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</si>
  <si>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</si>
  <si>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</si>
  <si>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</si>
  <si>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</si>
  <si>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</si>
  <si>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</si>
  <si>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</si>
  <si>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</si>
  <si>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</si>
  <si>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</si>
  <si>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</si>
  <si>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</si>
  <si>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</si>
  <si>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</si>
  <si>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</si>
  <si>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</si>
  <si>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</si>
  <si>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</si>
  <si>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</si>
  <si>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</si>
  <si>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</si>
  <si>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</si>
  <si>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</si>
  <si>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</si>
  <si>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</si>
  <si>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</si>
  <si>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</si>
  <si>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</si>
  <si>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</si>
  <si>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</si>
  <si>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</si>
  <si>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</si>
  <si>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</si>
  <si>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</si>
  <si>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</si>
  <si>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</si>
  <si>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</si>
  <si>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</si>
  <si>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</si>
  <si>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</si>
  <si>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</si>
  <si>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</si>
  <si>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</si>
  <si>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</si>
  <si>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</si>
  <si>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</si>
  <si>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</si>
  <si>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</si>
  <si>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</si>
  <si>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</si>
  <si>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</si>
  <si>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</si>
  <si>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</si>
  <si>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</si>
  <si>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</si>
  <si>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</si>
  <si>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</si>
  <si>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</si>
  <si>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</si>
  <si>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</si>
  <si>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</si>
  <si>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</si>
  <si>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</si>
  <si>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</si>
  <si>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</si>
  <si>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</si>
  <si>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</si>
  <si>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</si>
  <si>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</si>
  <si>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</si>
  <si>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</si>
  <si>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</si>
  <si>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</si>
  <si>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</si>
  <si>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</si>
  <si>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</si>
  <si>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</si>
  <si>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</si>
  <si>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</si>
  <si>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</si>
  <si>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</si>
  <si>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</si>
  <si>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</si>
  <si>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</si>
  <si>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</si>
  <si>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</si>
  <si>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</si>
  <si>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</si>
  <si>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</si>
  <si>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</si>
  <si>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</si>
  <si>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</si>
  <si>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</si>
  <si>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</si>
  <si>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</si>
  <si>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</si>
  <si>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</si>
  <si>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</si>
  <si>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</si>
  <si>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</si>
  <si>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</si>
  <si>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</si>
  <si>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</si>
  <si>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</si>
  <si>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</si>
  <si>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</si>
  <si>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</si>
  <si>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</si>
  <si>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</si>
  <si>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</si>
  <si>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</si>
  <si>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</si>
  <si>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</si>
  <si>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</si>
  <si>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</si>
  <si>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</si>
  <si>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</si>
  <si>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</si>
  <si>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</si>
  <si>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</si>
  <si>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</si>
  <si>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</si>
  <si>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</si>
  <si>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</si>
  <si>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</si>
  <si>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</si>
  <si>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</si>
  <si>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</si>
  <si>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</si>
  <si>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</si>
  <si>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</si>
  <si>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</si>
  <si>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</si>
  <si>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</si>
  <si>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</si>
  <si>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</si>
  <si>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</si>
  <si>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</si>
  <si>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</si>
  <si>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</si>
  <si>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</si>
  <si>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</si>
  <si>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</si>
  <si>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</si>
  <si>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</si>
  <si>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</si>
  <si>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</si>
  <si>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</si>
  <si>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</si>
  <si>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</si>
  <si>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</si>
  <si>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</si>
  <si>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</si>
  <si>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</si>
  <si>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</si>
  <si>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</si>
  <si>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</si>
  <si>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</si>
  <si>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</si>
  <si>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</si>
  <si>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</si>
  <si>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</si>
  <si>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</si>
  <si>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</si>
  <si>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</si>
  <si>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</si>
  <si>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</si>
  <si>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</si>
  <si>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</si>
  <si>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</si>
  <si>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</si>
  <si>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</si>
  <si>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</si>
  <si>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</si>
  <si>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</si>
  <si>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</si>
  <si>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</si>
  <si>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</si>
  <si>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</si>
  <si>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</si>
  <si>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</si>
  <si>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</si>
  <si>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</si>
  <si>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</si>
  <si>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</si>
  <si>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</si>
  <si>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</si>
  <si>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</si>
  <si>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</si>
  <si>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</si>
  <si>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</si>
  <si>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</si>
  <si>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</si>
  <si>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</si>
  <si>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</si>
  <si>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</si>
  <si>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</si>
  <si>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</si>
  <si>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</si>
  <si>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</si>
  <si>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</si>
  <si>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</si>
  <si>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</si>
  <si>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</si>
  <si>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</si>
  <si>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</si>
  <si>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</si>
  <si>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</si>
  <si>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</si>
  <si>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</si>
  <si>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</si>
  <si>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</si>
  <si>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</si>
  <si>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</si>
  <si>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</si>
  <si>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</si>
  <si>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</si>
  <si>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</si>
  <si>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</si>
  <si>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</si>
  <si>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</si>
  <si>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</si>
  <si>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</si>
  <si>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</si>
  <si>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</si>
  <si>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</si>
  <si>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</si>
  <si>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</si>
  <si>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</si>
  <si>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</si>
  <si>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</si>
  <si>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</si>
  <si>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</si>
  <si>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</si>
  <si>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</si>
  <si>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</si>
  <si>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</si>
  <si>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</si>
  <si>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</si>
  <si>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</si>
  <si>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</si>
  <si>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</si>
  <si>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</si>
  <si>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</si>
  <si>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</si>
  <si>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</si>
  <si>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</si>
  <si>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</si>
  <si>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</si>
  <si>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</si>
  <si>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</si>
  <si>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</si>
  <si>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</si>
  <si>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</si>
  <si>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</si>
  <si>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</si>
  <si>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</si>
  <si>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</si>
  <si>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</si>
  <si>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</si>
  <si>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</si>
  <si>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</si>
  <si>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</si>
  <si>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</si>
  <si>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</si>
  <si>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</si>
  <si>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</si>
  <si>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</si>
  <si>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</si>
  <si>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</si>
  <si>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</si>
  <si>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</si>
  <si>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</si>
  <si>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</si>
  <si>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</si>
  <si>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</si>
  <si>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</si>
  <si>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</si>
  <si>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</si>
  <si>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</si>
  <si>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</si>
  <si>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</si>
  <si>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</si>
  <si>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</si>
  <si>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</si>
  <si>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</si>
  <si>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</si>
  <si>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</si>
  <si>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</si>
  <si>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</si>
  <si>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</si>
  <si>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</si>
  <si>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</si>
  <si>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</si>
  <si>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</si>
  <si>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</si>
  <si>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</si>
  <si>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</si>
  <si>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</si>
  <si>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</si>
  <si>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</si>
  <si>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</si>
  <si>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</si>
  <si>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</si>
  <si>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</si>
  <si>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</si>
  <si>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</si>
  <si>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</si>
  <si>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</si>
  <si>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</si>
  <si>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</si>
  <si>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</si>
  <si>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</si>
  <si>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</si>
  <si>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</si>
  <si>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</si>
  <si>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</si>
  <si>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</si>
  <si>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</si>
  <si>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</si>
  <si>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</si>
  <si>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</si>
  <si>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</si>
  <si>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</si>
  <si>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</si>
  <si>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</si>
  <si>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</si>
  <si>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</si>
  <si>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</si>
  <si>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</si>
  <si>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</si>
  <si>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</si>
  <si>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</si>
  <si>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</si>
  <si>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</si>
  <si>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</si>
  <si>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</si>
  <si>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</si>
  <si>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</si>
  <si>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</si>
  <si>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</si>
  <si>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</si>
  <si>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</si>
  <si>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</si>
  <si>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</si>
  <si>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</si>
  <si>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</si>
  <si>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</si>
  <si>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</si>
  <si>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</si>
  <si>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</si>
  <si>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</si>
  <si>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</si>
  <si>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</si>
  <si>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</si>
  <si>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</si>
  <si>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</si>
  <si>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</si>
  <si>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</si>
  <si>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</si>
  <si>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</si>
  <si>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</si>
  <si>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</si>
  <si>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</si>
  <si>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</si>
  <si>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</si>
  <si>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</si>
  <si>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</si>
  <si>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</si>
  <si>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</si>
  <si>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</si>
  <si>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</si>
  <si>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</si>
  <si>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</si>
  <si>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</si>
  <si>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</si>
  <si>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</si>
  <si>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</si>
  <si>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</si>
  <si>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</si>
  <si>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</si>
  <si>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</si>
  <si>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</si>
  <si>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</si>
  <si>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</si>
  <si>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</si>
  <si>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</si>
  <si>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</si>
  <si>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</si>
  <si>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</si>
  <si>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</si>
  <si>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</si>
  <si>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</si>
  <si>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</si>
  <si>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</si>
  <si>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</si>
  <si>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</si>
  <si>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</si>
  <si>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</si>
  <si>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</si>
  <si>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</si>
  <si>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</si>
  <si>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</si>
  <si>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</si>
  <si>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</si>
  <si>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</si>
  <si>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</si>
  <si>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</si>
  <si>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</si>
  <si>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</si>
  <si>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</si>
  <si>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</si>
  <si>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</si>
  <si>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</si>
  <si>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</si>
  <si>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</si>
  <si>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</si>
  <si>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</si>
  <si>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</si>
  <si>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</si>
  <si>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</si>
  <si>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</si>
  <si>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</si>
  <si>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</si>
  <si>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</si>
  <si>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</si>
  <si>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</si>
  <si>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</si>
  <si>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</si>
  <si>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</si>
  <si>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</si>
  <si>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</si>
  <si>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</si>
  <si>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</si>
  <si>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</si>
  <si>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</si>
  <si>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</si>
  <si>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</si>
  <si>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</si>
  <si>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</si>
  <si>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</si>
  <si>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</si>
  <si>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</si>
  <si>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</si>
  <si>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</si>
  <si>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</si>
  <si>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</si>
  <si>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</si>
  <si>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</si>
  <si>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</si>
  <si>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</si>
  <si>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</si>
  <si>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</si>
  <si>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</si>
  <si>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</si>
  <si>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</si>
  <si>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</si>
  <si>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</si>
  <si>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</si>
  <si>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</si>
  <si>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</si>
  <si>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</si>
  <si>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</si>
  <si>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</si>
  <si>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</si>
  <si>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</si>
  <si>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</si>
  <si>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</si>
  <si>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</si>
  <si>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</si>
  <si>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</si>
  <si>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</si>
  <si>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</si>
  <si>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</si>
  <si>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</si>
  <si>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</si>
  <si>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</si>
  <si>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</si>
  <si>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</si>
  <si>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</si>
  <si>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</si>
  <si>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</si>
  <si>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</si>
  <si>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</si>
  <si>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</si>
  <si>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</si>
  <si>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</si>
  <si>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</si>
  <si>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</si>
  <si>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</si>
  <si>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</si>
  <si>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</si>
  <si>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</si>
  <si>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</si>
  <si>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</si>
  <si>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</si>
  <si>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</si>
  <si>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</si>
  <si>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</si>
  <si>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</si>
  <si>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</si>
  <si>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</si>
  <si>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</si>
  <si>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</si>
  <si>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</si>
  <si>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</si>
  <si>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</si>
  <si>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</si>
  <si>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</si>
  <si>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</si>
  <si>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</si>
  <si>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</si>
  <si>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</si>
  <si>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</si>
  <si>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</si>
  <si>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</si>
  <si>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</si>
  <si>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</si>
  <si>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</si>
  <si>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</si>
  <si>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</si>
  <si>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</si>
  <si>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</si>
  <si>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</si>
  <si>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</si>
  <si>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</si>
  <si>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</si>
  <si>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</si>
  <si>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</si>
  <si>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</si>
  <si>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</si>
  <si>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</si>
  <si>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</si>
  <si>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</si>
  <si>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</si>
  <si>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</si>
  <si>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</si>
  <si>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</si>
  <si>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</si>
  <si>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</si>
  <si>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</si>
  <si>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</si>
  <si>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</si>
  <si>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</si>
  <si>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</si>
  <si>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</si>
  <si>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</si>
  <si>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</si>
  <si>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</si>
  <si>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</si>
  <si>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</si>
  <si>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</si>
  <si>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</si>
  <si>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</si>
  <si>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</si>
  <si>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</si>
  <si>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</si>
  <si>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</si>
  <si>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</si>
  <si>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</si>
  <si>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</si>
  <si>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</si>
  <si>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</si>
  <si>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</si>
  <si>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</si>
  <si>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</si>
  <si>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</si>
  <si>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</si>
  <si>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</si>
  <si>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</si>
  <si>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</si>
  <si>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</si>
  <si>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</si>
  <si>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</si>
  <si>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</si>
  <si>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</si>
  <si>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</si>
  <si>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</si>
  <si>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</si>
  <si>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</si>
  <si>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</si>
  <si>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</si>
  <si>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</si>
  <si>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</si>
  <si>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</si>
  <si>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</si>
  <si>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</si>
  <si>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</si>
  <si>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</si>
  <si>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</si>
  <si>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</si>
  <si>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</si>
  <si>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</si>
  <si>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</si>
  <si>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</si>
  <si>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</si>
  <si>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</si>
  <si>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</si>
  <si>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</si>
  <si>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</si>
  <si>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</si>
  <si>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</si>
  <si>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</si>
  <si>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</si>
  <si>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</si>
  <si>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</si>
  <si>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</si>
  <si>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</si>
  <si>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</si>
  <si>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</si>
  <si>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</si>
  <si>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</si>
  <si>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</si>
  <si>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</si>
  <si>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</si>
  <si>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</si>
  <si>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</si>
  <si>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</si>
  <si>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</si>
  <si>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</si>
  <si>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</si>
  <si>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</si>
  <si>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</si>
  <si>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</si>
  <si>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</si>
  <si>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</si>
  <si>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</si>
  <si>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</si>
  <si>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</si>
  <si>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</si>
  <si>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</si>
  <si>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</si>
  <si>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</si>
  <si>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</si>
  <si>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</si>
  <si>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</si>
  <si>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</si>
  <si>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</si>
  <si>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</si>
  <si>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</si>
  <si>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</si>
  <si>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</si>
  <si>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</si>
  <si>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</si>
  <si>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</si>
  <si>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</si>
  <si>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</si>
  <si>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</si>
  <si>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</si>
  <si>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</si>
  <si>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</si>
  <si>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</si>
  <si>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</si>
  <si>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</si>
  <si>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</si>
  <si>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</si>
  <si>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</si>
  <si>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</si>
  <si>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</si>
  <si>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</si>
  <si>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</si>
  <si>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</si>
  <si>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</si>
  <si>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</si>
  <si>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</si>
  <si>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</si>
  <si>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</si>
  <si>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</si>
  <si>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</si>
  <si>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</si>
  <si>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</si>
  <si>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</si>
  <si>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</si>
  <si>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</si>
  <si>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</si>
  <si>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</si>
  <si>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</si>
  <si>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</si>
  <si>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</si>
  <si>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</si>
  <si>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</si>
  <si>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</si>
  <si>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</si>
  <si>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</si>
  <si>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</si>
  <si>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</si>
  <si>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</si>
  <si>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</si>
  <si>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</si>
  <si>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</si>
  <si>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</si>
  <si>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</si>
  <si>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</si>
  <si>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</si>
  <si>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</si>
  <si>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</si>
  <si>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</si>
  <si>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</si>
  <si>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</si>
  <si>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</si>
  <si>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</si>
  <si>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</si>
  <si>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</si>
  <si>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</si>
  <si>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</si>
  <si>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</si>
  <si>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</si>
  <si>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</si>
  <si>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</si>
  <si>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</si>
  <si>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</si>
  <si>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</si>
  <si>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</si>
  <si>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</si>
  <si>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</si>
  <si>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</si>
  <si>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</si>
  <si>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</si>
  <si>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</si>
  <si>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</si>
  <si>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</si>
  <si>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</si>
  <si>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</si>
  <si>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</si>
  <si>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</si>
  <si>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</si>
  <si>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</si>
  <si>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</si>
  <si>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</si>
  <si>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</si>
  <si>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</si>
  <si>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</si>
  <si>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</si>
  <si>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</si>
  <si>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</si>
  <si>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</si>
  <si>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</si>
  <si>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</si>
  <si>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</si>
  <si>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</si>
  <si>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</si>
  <si>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</si>
  <si>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</si>
  <si>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</si>
  <si>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</si>
  <si>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</si>
  <si>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</si>
  <si>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</si>
  <si>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</si>
  <si>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</si>
  <si>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</si>
  <si>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</si>
  <si>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</si>
  <si>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</si>
  <si>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</si>
  <si>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</si>
  <si>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</si>
  <si>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</si>
  <si>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</si>
  <si>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</si>
  <si>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</si>
  <si>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</si>
  <si>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</si>
  <si>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</si>
  <si>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</si>
  <si>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</si>
  <si>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</si>
  <si>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</si>
  <si>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</si>
  <si>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</si>
  <si>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</si>
  <si>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</si>
  <si>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</si>
  <si>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</si>
  <si>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</si>
  <si>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</si>
  <si>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</si>
  <si>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</si>
  <si>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</si>
  <si>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</si>
  <si>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</si>
  <si>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</si>
  <si>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</si>
  <si>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</si>
  <si>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</si>
  <si>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</si>
  <si>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</si>
  <si>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</si>
  <si>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</si>
  <si>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</si>
  <si>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</si>
  <si>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</si>
  <si>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</si>
  <si>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</si>
  <si>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</si>
  <si>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</si>
  <si>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</si>
  <si>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</si>
  <si>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</si>
  <si>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</si>
  <si>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</si>
  <si>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</si>
  <si>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</si>
  <si>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</si>
  <si>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</si>
  <si>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</si>
  <si>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</si>
  <si>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</si>
  <si>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</si>
  <si>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</si>
  <si>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</si>
  <si>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</si>
  <si>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</si>
  <si>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</si>
  <si>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</si>
  <si>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</si>
  <si>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</si>
  <si>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</si>
  <si>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</si>
  <si>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</si>
  <si>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</si>
  <si>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</si>
  <si>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</si>
  <si>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</si>
  <si>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</si>
  <si>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</si>
  <si>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</si>
  <si>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</si>
  <si>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</si>
  <si>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</si>
  <si>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</si>
  <si>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</si>
  <si>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</si>
  <si>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</si>
  <si>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</si>
  <si>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</si>
  <si>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</si>
  <si>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</si>
  <si>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</si>
  <si>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</si>
  <si>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</si>
  <si>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</si>
  <si>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</si>
  <si>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</si>
  <si>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</si>
  <si>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</si>
  <si>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</si>
  <si>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</si>
  <si>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</si>
  <si>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</si>
  <si>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</si>
  <si>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</si>
  <si>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</si>
  <si>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</si>
  <si>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</si>
  <si>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</si>
  <si>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</si>
  <si>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</si>
  <si>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</si>
  <si>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</si>
  <si>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</si>
  <si>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</si>
  <si>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</si>
  <si>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</si>
  <si>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</si>
  <si>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</si>
  <si>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</si>
  <si>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</si>
  <si>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</si>
  <si>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</si>
  <si>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</si>
  <si>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</si>
  <si>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</si>
  <si>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</si>
  <si>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</si>
  <si>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</si>
  <si>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</si>
  <si>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</si>
  <si>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</si>
  <si>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</si>
  <si>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</si>
  <si>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</si>
  <si>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</si>
  <si>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</si>
  <si>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</si>
  <si>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</si>
  <si>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</si>
  <si>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</si>
  <si>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</si>
  <si>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</si>
  <si>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</si>
  <si>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</si>
  <si>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</si>
  <si>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</si>
  <si>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</si>
  <si>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</si>
  <si>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</si>
  <si>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</si>
  <si>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</si>
  <si>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</si>
  <si>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</si>
  <si>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</si>
  <si>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</si>
  <si>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</si>
  <si>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</si>
  <si>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</si>
  <si>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</si>
  <si>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</si>
  <si>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</si>
  <si>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</si>
  <si>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</si>
  <si>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</si>
  <si>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</si>
  <si>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</si>
  <si>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</si>
  <si>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</si>
  <si>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</si>
  <si>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</si>
  <si>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</si>
  <si>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</si>
  <si>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</si>
  <si>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</si>
  <si>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</si>
  <si>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</si>
  <si>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</si>
  <si>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</si>
  <si>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</si>
  <si>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</si>
  <si>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</si>
  <si>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</si>
  <si>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</si>
  <si>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</si>
  <si>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</si>
  <si>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</si>
  <si>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</si>
  <si>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</si>
  <si>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</si>
  <si>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</si>
  <si>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</si>
  <si>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</si>
  <si>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</si>
  <si>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</si>
  <si>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</si>
  <si>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</si>
  <si>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</si>
  <si>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</si>
  <si>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</si>
  <si>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</si>
  <si>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</si>
  <si>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</si>
  <si>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</si>
  <si>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</si>
  <si>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</si>
  <si>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</si>
  <si>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</si>
  <si>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</si>
  <si>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</si>
  <si>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</si>
  <si>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</si>
  <si>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</si>
  <si>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</si>
  <si>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</si>
  <si>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</si>
  <si>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</si>
  <si>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</si>
  <si>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</si>
  <si>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</si>
  <si>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</si>
  <si>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</si>
  <si>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</si>
  <si>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</si>
  <si>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</si>
  <si>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</si>
  <si>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</si>
  <si>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</si>
  <si>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</si>
  <si>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</si>
  <si>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</si>
  <si>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</si>
  <si>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</si>
  <si>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</si>
  <si>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</si>
  <si>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</si>
  <si>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</si>
  <si>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</si>
  <si>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</si>
  <si>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</si>
  <si>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</si>
  <si>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</si>
  <si>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</si>
  <si>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</si>
  <si>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</si>
  <si>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</si>
  <si>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</si>
  <si>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</si>
  <si>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</si>
  <si>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</si>
  <si>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</si>
  <si>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</si>
  <si>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</si>
  <si>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</si>
  <si>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</si>
  <si>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</si>
  <si>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</si>
  <si>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</si>
  <si>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</si>
  <si>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</si>
  <si>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</si>
  <si>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</si>
  <si>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</si>
  <si>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</si>
  <si>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</si>
  <si>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</si>
  <si>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</si>
  <si>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</si>
  <si>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</si>
  <si>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</si>
  <si>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</si>
  <si>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</si>
  <si>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</si>
  <si>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</si>
  <si>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</si>
  <si>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</si>
  <si>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</si>
  <si>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</si>
  <si>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</si>
  <si>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</si>
  <si>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</si>
  <si>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</si>
  <si>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</si>
  <si>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</si>
  <si>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</si>
  <si>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</si>
  <si>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</si>
  <si>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</si>
  <si>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</si>
  <si>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</si>
  <si>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</si>
  <si>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</si>
  <si>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</si>
  <si>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</si>
  <si>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</si>
  <si>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</si>
  <si>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</si>
  <si>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</si>
  <si>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</si>
  <si>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</si>
  <si>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</si>
  <si>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</si>
  <si>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</si>
  <si>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</si>
  <si>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</si>
  <si>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</si>
  <si>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</si>
  <si>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</si>
  <si>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</si>
  <si>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</si>
  <si>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</si>
  <si>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</si>
  <si>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</si>
  <si>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</si>
  <si>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</si>
  <si>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</si>
  <si>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</si>
  <si>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</si>
  <si>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</si>
  <si>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</si>
  <si>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</si>
  <si>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</si>
  <si>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</si>
  <si>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</si>
  <si>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</si>
  <si>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</si>
  <si>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</si>
  <si>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</si>
  <si>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</si>
  <si>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</si>
  <si>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</si>
  <si>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</si>
  <si>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</si>
  <si>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</si>
  <si>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</si>
  <si>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</si>
  <si>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</si>
  <si>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</si>
  <si>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</si>
  <si>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</si>
  <si>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</si>
  <si>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</si>
  <si>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</si>
  <si>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</si>
  <si>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</si>
  <si>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</si>
  <si>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</si>
  <si>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</si>
  <si>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</si>
  <si>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</si>
  <si>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</si>
  <si>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</si>
  <si>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</si>
  <si>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</si>
  <si>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</si>
  <si>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</si>
  <si>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</si>
  <si>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</si>
  <si>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</si>
  <si>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</si>
  <si>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</si>
  <si>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</si>
  <si>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</si>
  <si>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</si>
  <si>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</si>
  <si>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</si>
  <si>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</si>
  <si>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</si>
  <si>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</si>
  <si>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</si>
  <si>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</si>
  <si>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</si>
  <si>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</si>
  <si>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</si>
  <si>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</si>
  <si>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</si>
  <si>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</si>
  <si>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</si>
  <si>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</si>
  <si>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</si>
  <si>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</si>
  <si>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</si>
  <si>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</si>
  <si>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</si>
  <si>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</si>
  <si>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</si>
  <si>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</si>
  <si>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</si>
  <si>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</si>
  <si>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</si>
  <si>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</si>
  <si>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</si>
  <si>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</si>
  <si>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</si>
  <si>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</si>
  <si>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</si>
  <si>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</si>
  <si>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</si>
  <si>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</si>
  <si>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</si>
  <si>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</si>
  <si>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</si>
  <si>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</si>
  <si>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</si>
  <si>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</si>
  <si>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</si>
  <si>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</si>
  <si>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</si>
  <si>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</si>
  <si>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</si>
  <si>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</si>
  <si>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</si>
  <si>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</si>
  <si>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</si>
  <si>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</si>
  <si>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</si>
  <si>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</si>
  <si>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</si>
  <si>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</si>
  <si>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</si>
  <si>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</si>
  <si>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</si>
  <si>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</si>
  <si>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</si>
  <si>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</si>
  <si>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</si>
  <si>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</si>
  <si>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</si>
  <si>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</si>
  <si>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</si>
  <si>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</si>
  <si>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</si>
  <si>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</si>
  <si>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</si>
  <si>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</si>
  <si>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</si>
  <si>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</si>
  <si>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</si>
  <si>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</si>
  <si>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</si>
  <si>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</si>
  <si>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</si>
  <si>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</si>
  <si>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</si>
  <si>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</si>
  <si>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</si>
  <si>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</si>
  <si>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</si>
  <si>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</si>
  <si>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</si>
  <si>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</si>
  <si>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</si>
  <si>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</si>
  <si>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</si>
  <si>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</si>
  <si>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</si>
  <si>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</si>
  <si>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</si>
  <si>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</si>
  <si>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</si>
  <si>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</si>
  <si>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</si>
  <si>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</si>
  <si>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</si>
  <si>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</si>
  <si>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</si>
  <si>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</si>
  <si>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</si>
  <si>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</si>
  <si>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</si>
  <si>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</si>
  <si>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</si>
  <si>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</si>
  <si>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</si>
  <si>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</si>
  <si>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</si>
  <si>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</si>
  <si>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</si>
  <si>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</si>
  <si>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</si>
  <si>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</si>
  <si>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</si>
  <si>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</si>
  <si>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</si>
  <si>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</si>
  <si>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</si>
  <si>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</si>
  <si>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</si>
  <si>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</si>
  <si>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</si>
  <si>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</si>
  <si>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</si>
  <si>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</si>
  <si>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</si>
  <si>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</si>
  <si>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</si>
  <si>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</si>
  <si>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</si>
  <si>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</si>
  <si>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</si>
  <si>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</si>
  <si>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</si>
  <si>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</si>
  <si>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</si>
  <si>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</si>
  <si>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</si>
  <si>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</si>
  <si>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</si>
  <si>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</si>
  <si>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</si>
  <si>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</si>
  <si>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</si>
  <si>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</si>
  <si>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</si>
  <si>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</si>
  <si>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</si>
  <si>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</si>
  <si>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</si>
  <si>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</si>
  <si>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</si>
  <si>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</si>
  <si>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</si>
  <si>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</si>
  <si>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</si>
  <si>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</si>
  <si>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</si>
  <si>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</si>
  <si>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</si>
  <si>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</si>
  <si>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</si>
  <si>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</si>
  <si>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</si>
  <si>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</si>
  <si>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</si>
  <si>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</si>
  <si>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</si>
  <si>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</si>
  <si>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</si>
  <si>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</si>
  <si>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</si>
  <si>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</si>
  <si>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</si>
  <si>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</si>
  <si>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</si>
  <si>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</si>
  <si>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</si>
  <si>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</si>
  <si>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</si>
  <si>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</si>
  <si>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</si>
  <si>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</si>
  <si>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</si>
  <si>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</si>
  <si>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</si>
  <si>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</si>
  <si>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</si>
  <si>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</si>
  <si>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</si>
  <si>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</si>
  <si>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</si>
  <si>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</si>
  <si>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</si>
  <si>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</si>
  <si>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</si>
  <si>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</si>
  <si>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</si>
  <si>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</si>
  <si>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</si>
  <si>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</si>
  <si>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</si>
  <si>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</si>
  <si>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</si>
  <si>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</si>
  <si>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</si>
  <si>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</si>
  <si>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</si>
  <si>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</si>
  <si>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</si>
  <si>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</si>
  <si>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</si>
  <si>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</si>
  <si>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</si>
  <si>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</si>
  <si>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</si>
  <si>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</si>
  <si>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</si>
  <si>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</si>
  <si>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</si>
  <si>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</si>
  <si>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</si>
  <si>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</si>
  <si>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</si>
  <si>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</si>
  <si>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</si>
  <si>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</si>
  <si>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</si>
  <si>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</si>
  <si>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</si>
  <si>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</si>
  <si>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</si>
  <si>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</si>
  <si>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</si>
  <si>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</si>
  <si>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</si>
  <si>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</si>
  <si>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</si>
  <si>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</si>
  <si>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</si>
  <si>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</si>
  <si>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</si>
  <si>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</si>
  <si>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</si>
  <si>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</si>
  <si>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</si>
  <si>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</si>
  <si>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</si>
  <si>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</si>
  <si>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</si>
  <si>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</si>
  <si>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</si>
  <si>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</si>
  <si>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</si>
  <si>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</si>
  <si>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</si>
  <si>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</si>
  <si>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</si>
  <si>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</si>
  <si>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</si>
  <si>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</si>
  <si>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</si>
  <si>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</si>
  <si>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</si>
  <si>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</si>
  <si>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</si>
  <si>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</si>
  <si>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</si>
  <si>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</si>
  <si>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</si>
  <si>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</si>
  <si>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</si>
  <si>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</si>
  <si>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</si>
  <si>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</si>
  <si>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</si>
  <si>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</si>
  <si>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</si>
  <si>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</si>
  <si>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</si>
  <si>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</si>
  <si>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</si>
  <si>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</si>
  <si>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</si>
  <si>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</si>
  <si>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</si>
  <si>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</si>
  <si>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</si>
  <si>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</si>
  <si>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</si>
  <si>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</si>
  <si>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</si>
  <si>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</si>
  <si>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</si>
  <si>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</si>
  <si>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</si>
  <si>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</si>
  <si>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</si>
  <si>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</si>
  <si>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</si>
  <si>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</si>
  <si>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</si>
  <si>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</si>
  <si>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</si>
  <si>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</si>
  <si>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</si>
  <si>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</si>
  <si>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</si>
  <si>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</si>
  <si>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</si>
  <si>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</si>
  <si>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</si>
  <si>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</si>
  <si>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</si>
  <si>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</si>
  <si>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</si>
  <si>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</si>
  <si>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</si>
  <si>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</si>
  <si>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</si>
  <si>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</si>
  <si>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</si>
  <si>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</si>
  <si>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</si>
  <si>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</si>
  <si>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</si>
  <si>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</si>
  <si>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</si>
  <si>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</si>
  <si>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</si>
  <si>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</si>
  <si>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</si>
  <si>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</si>
  <si>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</si>
  <si>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</si>
  <si>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</si>
  <si>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</si>
  <si>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</si>
  <si>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</si>
  <si>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</si>
  <si>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</si>
  <si>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</si>
  <si>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</si>
  <si>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</si>
  <si>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</si>
  <si>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</si>
  <si>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</si>
  <si>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</si>
  <si>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</si>
  <si>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</si>
  <si>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</si>
  <si>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</si>
  <si>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</si>
  <si>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</si>
  <si>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</si>
  <si>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</si>
  <si>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</si>
  <si>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</si>
  <si>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</si>
  <si>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</si>
  <si>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</si>
  <si>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</si>
  <si>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</si>
  <si>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</si>
  <si>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</si>
  <si>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</si>
  <si>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</si>
  <si>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</si>
  <si>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</si>
  <si>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</si>
  <si>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</si>
  <si>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</si>
  <si>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</si>
  <si>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</si>
  <si>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</si>
  <si>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</si>
  <si>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</si>
  <si>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</si>
  <si>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</si>
  <si>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</si>
  <si>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</si>
  <si>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</si>
  <si>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</si>
  <si>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</si>
  <si>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</si>
  <si>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</si>
  <si>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</si>
  <si>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</si>
  <si>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</si>
  <si>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</si>
  <si>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</si>
  <si>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</si>
  <si>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</si>
  <si>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</si>
  <si>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</si>
  <si>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</si>
  <si>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</si>
  <si>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</si>
  <si>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</si>
  <si>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</si>
  <si>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</si>
  <si>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</si>
  <si>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</si>
  <si>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</si>
  <si>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</si>
  <si>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</si>
  <si>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</si>
  <si>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</si>
  <si>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</si>
  <si>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</si>
  <si>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</si>
  <si>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</si>
  <si>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</si>
  <si>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</si>
  <si>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</si>
  <si>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</si>
  <si>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</si>
  <si>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</si>
  <si>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</si>
  <si>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</si>
  <si>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</si>
  <si>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</si>
  <si>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</si>
  <si>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</si>
  <si>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</si>
  <si>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</si>
  <si>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</si>
  <si>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</si>
  <si>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</si>
  <si>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</si>
  <si>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</si>
  <si>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</si>
  <si>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</si>
  <si>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</si>
  <si>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</si>
  <si>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</si>
  <si>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</si>
  <si>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</si>
  <si>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</si>
  <si>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</si>
  <si>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</si>
  <si>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</si>
  <si>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</si>
  <si>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</si>
  <si>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</si>
  <si>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</si>
  <si>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</si>
  <si>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</si>
  <si>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</si>
  <si>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</si>
  <si>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</si>
  <si>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</si>
  <si>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</si>
  <si>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</si>
  <si>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</si>
  <si>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</si>
  <si>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</si>
  <si>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</si>
  <si>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</si>
  <si>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</si>
  <si>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</si>
  <si>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</si>
  <si>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</si>
  <si>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</si>
  <si>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</si>
  <si>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</si>
  <si>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</si>
  <si>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</si>
  <si>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</si>
  <si>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</si>
  <si>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</si>
  <si>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</si>
  <si>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</si>
  <si>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</si>
  <si>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</si>
  <si>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</si>
  <si>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</si>
  <si>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</si>
  <si>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</si>
  <si>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</si>
  <si>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</si>
  <si>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</si>
  <si>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</si>
  <si>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</si>
  <si>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</si>
  <si>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</si>
  <si>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</si>
  <si>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</si>
  <si>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</si>
  <si>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</si>
  <si>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</si>
  <si>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</si>
  <si>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</si>
  <si>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</si>
  <si>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</si>
  <si>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</si>
  <si>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</si>
  <si>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</si>
  <si>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</si>
  <si>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</si>
  <si>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</si>
  <si>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</si>
  <si>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</si>
  <si>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</si>
  <si>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</si>
  <si>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</si>
  <si>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</si>
  <si>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</si>
  <si>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</si>
  <si>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</si>
  <si>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</si>
  <si>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</si>
  <si>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</si>
  <si>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</si>
  <si>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</si>
  <si>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</si>
  <si>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</si>
  <si>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</si>
  <si>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</si>
  <si>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</si>
  <si>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</si>
  <si>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</si>
  <si>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</si>
  <si>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</si>
  <si>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</si>
  <si>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</si>
  <si>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</si>
  <si>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</si>
  <si>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</si>
  <si>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</si>
  <si>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</si>
  <si>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</si>
  <si>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</si>
  <si>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</si>
  <si>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</si>
  <si>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</si>
  <si>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</si>
  <si>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</si>
  <si>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</si>
  <si>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</si>
  <si>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</si>
  <si>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</si>
  <si>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</si>
  <si>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</si>
  <si>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</si>
  <si>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</si>
  <si>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</si>
  <si>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</si>
  <si>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</si>
  <si>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</si>
  <si>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</si>
  <si>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</si>
  <si>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</si>
  <si>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</si>
  <si>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</si>
  <si>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</si>
  <si>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</si>
  <si>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</si>
  <si>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</si>
  <si>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</si>
  <si>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</si>
  <si>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</si>
  <si>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</si>
  <si>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</si>
  <si>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</si>
  <si>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</si>
  <si>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</si>
  <si>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</si>
  <si>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</si>
  <si>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</si>
  <si>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</si>
  <si>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</si>
  <si>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</si>
  <si>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</si>
  <si>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</si>
  <si>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</si>
  <si>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</si>
  <si>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</si>
  <si>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</si>
  <si>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</si>
  <si>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</si>
  <si>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</si>
  <si>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</si>
  <si>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</si>
  <si>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</si>
  <si>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</si>
  <si>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</si>
  <si>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</si>
  <si>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</si>
  <si>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</si>
  <si>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</si>
  <si>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</si>
  <si>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</si>
  <si>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</si>
  <si>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</si>
  <si>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</si>
  <si>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</si>
  <si>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</si>
  <si>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</si>
  <si>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</si>
  <si>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</si>
  <si>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</si>
  <si>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</si>
  <si>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</si>
  <si>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</si>
  <si>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</si>
  <si>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</si>
  <si>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</si>
  <si>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</si>
  <si>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</si>
  <si>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</si>
  <si>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</si>
  <si>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</si>
  <si>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</si>
  <si>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</si>
  <si>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</si>
  <si>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</si>
  <si>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</si>
  <si>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</si>
  <si>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</si>
  <si>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</si>
  <si>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</si>
  <si>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</si>
  <si>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</si>
  <si>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</si>
  <si>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</si>
  <si>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</si>
  <si>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</si>
  <si>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</si>
  <si>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</si>
  <si>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</si>
  <si>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</si>
  <si>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</si>
  <si>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</si>
  <si>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</si>
  <si>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</si>
  <si>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</si>
  <si>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</si>
  <si>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</si>
  <si>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</si>
  <si>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</si>
  <si>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</si>
  <si>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</si>
  <si>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</si>
  <si>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</si>
  <si>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</si>
  <si>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</si>
  <si>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</si>
  <si>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</si>
  <si>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</si>
  <si>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</si>
  <si>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</si>
  <si>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</si>
  <si>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</si>
  <si>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</si>
  <si>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</si>
  <si>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</si>
  <si>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</si>
  <si>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</si>
  <si>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</si>
  <si>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</si>
  <si>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</si>
  <si>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</si>
  <si>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</si>
  <si>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</si>
  <si>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</si>
  <si>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</si>
  <si>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</si>
  <si>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</si>
  <si>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</si>
  <si>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</si>
  <si>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</si>
  <si>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</si>
  <si>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</si>
  <si>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</si>
  <si>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</si>
  <si>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</si>
  <si>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</si>
  <si>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</si>
  <si>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</si>
  <si>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</si>
  <si>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</si>
  <si>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</si>
  <si>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</si>
  <si>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</si>
  <si>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</si>
  <si>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</si>
  <si>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</si>
  <si>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</si>
  <si>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</si>
  <si>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</si>
  <si>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</si>
  <si>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</si>
  <si>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</si>
  <si>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</si>
  <si>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</si>
  <si>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</si>
  <si>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</si>
  <si>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</si>
  <si>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</si>
  <si>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</si>
  <si>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</si>
  <si>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</si>
  <si>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</si>
  <si>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</si>
  <si>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</si>
  <si>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</si>
  <si>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</si>
  <si>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</si>
  <si>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</si>
  <si>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</si>
  <si>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</si>
  <si>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</si>
  <si>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</si>
  <si>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</si>
  <si>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</si>
  <si>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</si>
  <si>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</si>
  <si>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</si>
  <si>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</si>
  <si>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</si>
  <si>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</si>
  <si>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</si>
  <si>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</si>
  <si>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</si>
  <si>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</si>
  <si>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</si>
  <si>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</si>
  <si>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</si>
  <si>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</si>
  <si>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</si>
  <si>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</si>
  <si>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</si>
  <si>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</si>
  <si>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</si>
  <si>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</si>
  <si>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</si>
  <si>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</si>
  <si>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</si>
  <si>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</si>
  <si>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</si>
  <si>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</si>
  <si>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</si>
  <si>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</si>
  <si>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</si>
  <si>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</si>
  <si>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</si>
  <si>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</si>
  <si>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</si>
  <si>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</si>
  <si>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</si>
  <si>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</si>
  <si>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</si>
  <si>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</si>
  <si>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</si>
  <si>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</si>
  <si>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</si>
  <si>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</si>
  <si>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</si>
  <si>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</si>
  <si>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</si>
  <si>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</si>
  <si>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</si>
  <si>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</si>
  <si>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</si>
  <si>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</si>
  <si>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</si>
  <si>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</si>
  <si>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</si>
  <si>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</si>
  <si>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</si>
  <si>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</si>
  <si>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</si>
  <si>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</si>
  <si>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</si>
  <si>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</si>
  <si>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</si>
  <si>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</si>
  <si>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</si>
  <si>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</si>
  <si>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</si>
  <si>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</si>
  <si>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</si>
  <si>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</si>
  <si>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</si>
  <si>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</si>
  <si>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</si>
  <si>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</si>
  <si>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</si>
  <si>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</si>
  <si>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</si>
  <si>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</si>
  <si>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</si>
  <si>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</si>
  <si>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</si>
  <si>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</si>
  <si>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</si>
  <si>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</si>
  <si>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</si>
  <si>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</si>
  <si>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</si>
  <si>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</si>
  <si>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</si>
  <si>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</si>
  <si>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</si>
  <si>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</si>
  <si>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</si>
  <si>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</si>
  <si>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</si>
  <si>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</si>
  <si>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</si>
  <si>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</si>
  <si>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</si>
  <si>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</si>
  <si>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</si>
  <si>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</si>
  <si>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</si>
  <si>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</si>
  <si>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</si>
  <si>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</si>
  <si>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</si>
  <si>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</si>
  <si>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</si>
  <si>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</si>
  <si>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</si>
  <si>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</si>
  <si>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</si>
  <si>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</si>
  <si>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</si>
  <si>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</si>
  <si>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</si>
  <si>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</si>
  <si>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</si>
  <si>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</si>
  <si>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</si>
  <si>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</si>
  <si>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</si>
  <si>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</si>
  <si>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</si>
  <si>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</si>
  <si>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</si>
  <si>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</si>
  <si>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</si>
  <si>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</si>
  <si>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</si>
  <si>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</si>
  <si>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</si>
  <si>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</si>
  <si>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</si>
  <si>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</si>
  <si>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</si>
  <si>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</si>
  <si>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</si>
  <si>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</si>
  <si>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</si>
  <si>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</si>
  <si>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</si>
  <si>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</si>
  <si>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</si>
  <si>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</si>
  <si>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</si>
  <si>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</si>
  <si>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</si>
  <si>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</si>
  <si>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</si>
  <si>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</si>
  <si>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</si>
  <si>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</si>
  <si>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</si>
  <si>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</si>
  <si>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</si>
  <si>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</si>
  <si>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</si>
  <si>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</si>
  <si>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</si>
  <si>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</si>
  <si>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</si>
  <si>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</si>
  <si>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</si>
  <si>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</si>
  <si>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</si>
  <si>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</si>
  <si>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</si>
  <si>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</si>
  <si>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</si>
  <si>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</si>
  <si>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</si>
  <si>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</si>
  <si>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</si>
  <si>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</si>
  <si>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</si>
  <si>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</si>
  <si>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</si>
  <si>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</si>
  <si>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</si>
  <si>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</si>
  <si>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</si>
  <si>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</si>
  <si>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</si>
  <si>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</si>
  <si>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</si>
  <si>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</si>
  <si>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</si>
  <si>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</si>
  <si>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</si>
  <si>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</si>
  <si>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</si>
  <si>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</si>
  <si>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</si>
  <si>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</si>
  <si>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</si>
  <si>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</si>
  <si>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</si>
  <si>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</si>
  <si>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</si>
  <si>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</si>
  <si>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</si>
  <si>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</si>
  <si>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</si>
  <si>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</si>
  <si>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</si>
  <si>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</si>
  <si>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</si>
  <si>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</si>
  <si>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</si>
  <si>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</si>
  <si>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</si>
  <si>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</si>
  <si>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</si>
  <si>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</si>
  <si>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</si>
  <si>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</si>
  <si>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</si>
  <si>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</si>
  <si>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</si>
  <si>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</si>
  <si>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</si>
  <si>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</si>
  <si>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</si>
  <si>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</si>
  <si>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</si>
  <si>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</si>
  <si>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</si>
  <si>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</si>
  <si>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</si>
  <si>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</si>
  <si>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</si>
  <si>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</si>
  <si>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</si>
  <si>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</si>
  <si>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</si>
  <si>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</si>
  <si>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</si>
  <si>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</si>
  <si>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</si>
  <si>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</si>
  <si>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</si>
  <si>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</si>
  <si>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</si>
  <si>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</si>
  <si>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</si>
  <si>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</si>
  <si>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</si>
  <si>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</si>
  <si>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</si>
  <si>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</si>
  <si>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</si>
  <si>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</si>
  <si>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</si>
  <si>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</si>
  <si>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</si>
  <si>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</si>
  <si>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</si>
  <si>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</si>
  <si>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</si>
  <si>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</si>
  <si>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</si>
  <si>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</si>
  <si>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</si>
  <si>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</si>
  <si>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</si>
  <si>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</si>
  <si>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</si>
  <si>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</si>
  <si>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</si>
  <si>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</si>
  <si>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</si>
  <si>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</si>
  <si>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</si>
  <si>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</si>
  <si>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</si>
  <si>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</si>
  <si>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</si>
  <si>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</si>
  <si>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</si>
  <si>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</si>
  <si>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</si>
  <si>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</si>
  <si>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</si>
  <si>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</si>
  <si>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</si>
  <si>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</si>
  <si>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</si>
  <si>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</si>
  <si>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</si>
  <si>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</si>
  <si>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</si>
  <si>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</si>
  <si>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</si>
  <si>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</si>
  <si>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</si>
  <si>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</si>
  <si>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</si>
  <si>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</si>
  <si>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</si>
  <si>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</si>
  <si>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</si>
  <si>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</si>
  <si>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</si>
  <si>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</si>
  <si>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</si>
  <si>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</si>
  <si>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</si>
  <si>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</si>
  <si>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</si>
  <si>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</si>
  <si>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</si>
  <si>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</si>
  <si>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</si>
  <si>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</si>
  <si>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</si>
  <si>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</si>
  <si>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</si>
  <si>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</si>
  <si>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</si>
  <si>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</si>
  <si>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</si>
  <si>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</si>
  <si>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</si>
  <si>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</si>
  <si>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</si>
  <si>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</si>
  <si>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</si>
  <si>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</si>
  <si>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</si>
  <si>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</si>
  <si>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</si>
  <si>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</si>
  <si>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</si>
  <si>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</si>
  <si>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</si>
  <si>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</si>
  <si>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</si>
  <si>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</si>
  <si>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</si>
  <si>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</si>
  <si>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</si>
  <si>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</si>
  <si>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</si>
  <si>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</si>
  <si>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</si>
  <si>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</si>
  <si>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</si>
  <si>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</si>
  <si>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</si>
  <si>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</si>
  <si>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</si>
  <si>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</si>
  <si>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</si>
  <si>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</si>
  <si>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</si>
  <si>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</si>
  <si>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</si>
  <si>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</si>
  <si>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</si>
  <si>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</si>
  <si>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</si>
  <si>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</si>
  <si>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</si>
  <si>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</si>
  <si>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</si>
  <si>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</si>
  <si>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</si>
  <si>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</si>
  <si>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</si>
  <si>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</si>
  <si>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</si>
  <si>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</si>
  <si>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</si>
  <si>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</si>
  <si>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</si>
  <si>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</si>
  <si>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</si>
  <si>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</si>
  <si>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</si>
  <si>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</si>
  <si>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</si>
  <si>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</si>
  <si>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</si>
  <si>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</si>
  <si>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</si>
  <si>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</si>
  <si>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</si>
  <si>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</si>
  <si>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</si>
  <si>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</si>
  <si>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</si>
  <si>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</si>
  <si>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</si>
  <si>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</si>
  <si>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</si>
  <si>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</si>
  <si>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</si>
  <si>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</si>
  <si>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</si>
  <si>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</si>
  <si>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</si>
  <si>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</si>
  <si>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</si>
  <si>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</si>
  <si>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</si>
  <si>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</si>
  <si>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</si>
  <si>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</si>
  <si>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</si>
  <si>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</si>
  <si>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</si>
  <si>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</si>
  <si>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</si>
  <si>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</si>
  <si>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</si>
  <si>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</si>
  <si>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</si>
  <si>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</si>
  <si>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</si>
  <si>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</si>
  <si>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</si>
  <si>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</si>
  <si>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</si>
  <si>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</si>
  <si>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</si>
  <si>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</si>
  <si>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</si>
  <si>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</si>
  <si>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</si>
  <si>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</si>
  <si>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</si>
  <si>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</si>
  <si>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</si>
  <si>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</si>
  <si>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</si>
  <si>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</si>
  <si>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</si>
  <si>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</si>
  <si>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</si>
  <si>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</si>
  <si>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</si>
  <si>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</si>
  <si>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</si>
  <si>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</si>
  <si>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</si>
  <si>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</si>
  <si>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</si>
  <si>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</si>
  <si>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</si>
  <si>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</si>
  <si>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</si>
  <si>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</si>
  <si>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</si>
  <si>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</si>
  <si>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</si>
  <si>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</si>
  <si>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</si>
  <si>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</si>
  <si>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</si>
  <si>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</si>
  <si>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</si>
  <si>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</si>
  <si>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</si>
  <si>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</si>
  <si>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</si>
  <si>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</si>
  <si>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</si>
  <si>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</si>
  <si>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</si>
  <si>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</si>
  <si>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</si>
  <si>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</si>
  <si>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</si>
  <si>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</si>
  <si>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</si>
  <si>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</si>
  <si>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</si>
  <si>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</si>
  <si>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</si>
  <si>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</si>
  <si>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</si>
  <si>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</si>
  <si>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</si>
  <si>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</si>
  <si>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</si>
  <si>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</si>
  <si>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</si>
  <si>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</si>
  <si>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</si>
  <si>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</si>
  <si>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</si>
  <si>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</si>
  <si>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</si>
  <si>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</si>
  <si>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</si>
  <si>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</si>
  <si>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</si>
  <si>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</si>
  <si>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</si>
  <si>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</si>
  <si>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</si>
  <si>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</si>
  <si>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</si>
  <si>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</si>
  <si>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</si>
  <si>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</si>
  <si>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</si>
  <si>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</si>
  <si>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</si>
  <si>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</si>
  <si>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</si>
  <si>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</si>
  <si>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</si>
  <si>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</si>
  <si>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</si>
  <si>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</si>
  <si>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</si>
  <si>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</si>
  <si>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</si>
  <si>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</si>
  <si>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</si>
  <si>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</si>
  <si>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</si>
  <si>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</si>
  <si>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</si>
  <si>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</si>
  <si>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</si>
  <si>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</si>
  <si>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</si>
  <si>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</si>
  <si>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</si>
  <si>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</si>
  <si>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</si>
  <si>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</si>
  <si>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</si>
  <si>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</si>
  <si>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</si>
  <si>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</si>
  <si>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</si>
  <si>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</si>
  <si>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</si>
  <si>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</si>
  <si>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</si>
  <si>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</si>
  <si>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</si>
  <si>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</si>
  <si>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</si>
  <si>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</si>
  <si>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</si>
  <si>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</si>
  <si>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</si>
  <si>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</si>
  <si>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</si>
  <si>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</si>
  <si>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</si>
  <si>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</si>
  <si>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</si>
  <si>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</si>
  <si>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</si>
  <si>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</si>
  <si>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</si>
  <si>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</si>
  <si>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</si>
  <si>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</si>
  <si>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</si>
  <si>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</si>
  <si>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</si>
  <si>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</si>
  <si>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</si>
  <si>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</si>
  <si>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</si>
  <si>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</si>
  <si>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</si>
  <si>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</si>
  <si>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</si>
  <si>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</si>
  <si>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</si>
  <si>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</si>
  <si>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</si>
  <si>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</si>
  <si>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</si>
  <si>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</si>
  <si>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</si>
  <si>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</si>
  <si>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</si>
  <si>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</si>
  <si>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</si>
  <si>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</si>
  <si>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</si>
  <si>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</si>
  <si>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</si>
  <si>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</si>
  <si>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</si>
  <si>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</si>
  <si>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</si>
  <si>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</si>
  <si>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</si>
  <si>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</si>
  <si>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</si>
  <si>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</si>
  <si>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</si>
  <si>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</si>
  <si>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</si>
  <si>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</si>
  <si>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</si>
  <si>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</si>
  <si>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</si>
  <si>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</si>
  <si>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</si>
  <si>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</si>
  <si>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</si>
  <si>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</si>
  <si>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</si>
  <si>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</si>
  <si>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</si>
  <si>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</si>
  <si>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</si>
  <si>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</si>
  <si>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</si>
  <si>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</si>
  <si>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</si>
  <si>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</si>
  <si>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</si>
  <si>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</si>
  <si>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</si>
  <si>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</si>
  <si>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</si>
  <si>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</si>
  <si>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</si>
  <si>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</si>
  <si>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</si>
  <si>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</si>
  <si>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</si>
  <si>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</si>
  <si>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</si>
  <si>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</si>
  <si>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</si>
  <si>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</si>
  <si>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</si>
  <si>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</si>
  <si>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</si>
  <si>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</si>
  <si>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</si>
  <si>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</si>
  <si>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</si>
  <si>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</si>
  <si>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</si>
  <si>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</si>
  <si>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</si>
  <si>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</si>
  <si>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</si>
  <si>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</si>
  <si>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</si>
  <si>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</si>
  <si>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</si>
  <si>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</si>
  <si>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</si>
  <si>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</si>
  <si>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</si>
  <si>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</si>
  <si>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</si>
  <si>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</si>
  <si>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</si>
  <si>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</si>
  <si>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</si>
  <si>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</si>
  <si>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</si>
  <si>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</si>
  <si>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</si>
  <si>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</si>
  <si>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</si>
  <si>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</si>
  <si>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</si>
  <si>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</si>
  <si>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</si>
  <si>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</si>
  <si>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</si>
  <si>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</si>
  <si>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</si>
  <si>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</si>
  <si>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</si>
  <si>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</si>
  <si>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</si>
  <si>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</si>
  <si>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</si>
  <si>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</si>
  <si>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</si>
  <si>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</si>
  <si>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</si>
  <si>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</si>
  <si>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</si>
  <si>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</si>
  <si>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</si>
  <si>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</si>
  <si>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</si>
  <si>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</si>
  <si>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</si>
  <si>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</si>
  <si>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</si>
  <si>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</si>
  <si>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</si>
  <si>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</si>
  <si>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</si>
  <si>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</si>
  <si>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</si>
  <si>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</si>
  <si>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</si>
  <si>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</si>
  <si>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</si>
  <si>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</si>
  <si>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</si>
  <si>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</si>
  <si>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</si>
  <si>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</si>
  <si>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</si>
  <si>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</si>
  <si>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</si>
  <si>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</si>
  <si>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</si>
  <si>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</si>
  <si>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</si>
  <si>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</si>
  <si>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</si>
  <si>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</si>
  <si>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</si>
  <si>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</si>
  <si>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</si>
  <si>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</si>
  <si>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</si>
  <si>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</si>
  <si>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</si>
  <si>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</si>
  <si>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</si>
  <si>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</si>
  <si>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</si>
  <si>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</si>
  <si>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</si>
  <si>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</si>
  <si>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</si>
  <si>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</si>
  <si>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</si>
  <si>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</si>
  <si>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</si>
  <si>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</si>
  <si>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</si>
  <si>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</si>
  <si>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</si>
  <si>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</si>
  <si>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</si>
  <si>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</si>
  <si>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</si>
  <si>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</si>
  <si>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</si>
  <si>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</si>
  <si>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</si>
  <si>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</si>
  <si>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</si>
  <si>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</si>
  <si>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</si>
  <si>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</si>
  <si>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</si>
  <si>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</si>
  <si>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</si>
  <si>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</si>
  <si>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</si>
  <si>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</si>
  <si>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</si>
  <si>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</si>
  <si>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</si>
  <si>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</si>
  <si>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</si>
  <si>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</si>
  <si>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</si>
  <si>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</si>
  <si>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</si>
  <si>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</si>
  <si>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</si>
  <si>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</si>
  <si>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</si>
  <si>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</si>
  <si>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</si>
  <si>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</si>
  <si>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</si>
  <si>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</si>
  <si>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</si>
  <si>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</si>
  <si>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</si>
  <si>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</si>
  <si>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</si>
  <si>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</si>
  <si>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</si>
  <si>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</si>
  <si>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</si>
  <si>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</si>
  <si>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</si>
  <si>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</si>
  <si>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</si>
  <si>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</si>
  <si>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</si>
  <si>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</si>
  <si>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</si>
  <si>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</si>
  <si>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</si>
  <si>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</si>
  <si>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</si>
  <si>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</si>
  <si>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</si>
  <si>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</si>
  <si>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</si>
  <si>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</si>
  <si>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</si>
  <si>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</si>
  <si>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</si>
  <si>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</si>
  <si>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</si>
  <si>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</si>
  <si>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</si>
  <si>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</si>
  <si>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</si>
  <si>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</si>
  <si>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</si>
  <si>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</si>
  <si>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</si>
  <si>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</si>
  <si>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</si>
  <si>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</si>
  <si>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</si>
  <si>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</si>
  <si>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</si>
  <si>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</si>
  <si>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</si>
  <si>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</si>
  <si>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</si>
  <si>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</si>
  <si>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</si>
  <si>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</si>
  <si>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</si>
  <si>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</si>
  <si>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</si>
  <si>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</si>
  <si>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</si>
  <si>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</si>
  <si>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</si>
  <si>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</si>
  <si>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</si>
  <si>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</si>
  <si>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</si>
  <si>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</si>
  <si>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</si>
  <si>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</si>
  <si>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</si>
  <si>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</si>
  <si>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</si>
  <si>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</si>
  <si>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</si>
  <si>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</si>
  <si>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</si>
  <si>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</si>
  <si>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</si>
  <si>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</si>
  <si>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</si>
  <si>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</si>
  <si>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</si>
  <si>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</si>
  <si>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</si>
  <si>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</si>
  <si>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</si>
  <si>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</si>
  <si>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</si>
  <si>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</si>
  <si>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</si>
  <si>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</si>
  <si>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</si>
  <si>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</si>
  <si>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</si>
  <si>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</si>
  <si>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</si>
  <si>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</si>
  <si>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</si>
  <si>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</si>
  <si>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</si>
  <si>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</si>
  <si>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</si>
  <si>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</si>
  <si>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</si>
  <si>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</si>
  <si>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</si>
  <si>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</si>
  <si>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</si>
  <si>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</si>
  <si>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</si>
  <si>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</si>
  <si>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</si>
  <si>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</si>
  <si>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</si>
  <si>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</si>
  <si>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</si>
  <si>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</si>
  <si>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</si>
  <si>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</si>
  <si>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</si>
  <si>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</si>
  <si>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</si>
  <si>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</si>
  <si>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</si>
  <si>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</si>
  <si>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</si>
  <si>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</si>
  <si>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</si>
  <si>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</si>
  <si>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</si>
  <si>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</si>
  <si>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</si>
  <si>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</si>
  <si>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</si>
  <si>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</si>
  <si>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</si>
  <si>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</si>
  <si>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</si>
  <si>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</si>
  <si>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</si>
  <si>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</si>
  <si>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</si>
  <si>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</si>
  <si>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</si>
  <si>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</si>
  <si>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</si>
  <si>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</si>
  <si>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</si>
  <si>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</si>
  <si>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</si>
  <si>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</si>
  <si>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</si>
  <si>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</si>
  <si>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</si>
  <si>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</si>
  <si>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</si>
  <si>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</si>
  <si>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</si>
  <si>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</si>
  <si>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</si>
  <si>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</si>
  <si>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</si>
  <si>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</si>
  <si>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</si>
  <si>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</si>
  <si>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</si>
  <si>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</si>
  <si>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</si>
  <si>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</si>
  <si>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</si>
  <si>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</si>
  <si>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</si>
  <si>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</si>
  <si>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</si>
  <si>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</si>
  <si>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</si>
  <si>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</si>
  <si>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</si>
  <si>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</si>
  <si>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</si>
  <si>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</si>
  <si>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</si>
  <si>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</si>
  <si>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</si>
  <si>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</si>
  <si>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</si>
  <si>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</si>
  <si>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</si>
  <si>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</si>
  <si>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</si>
  <si>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</si>
  <si>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</si>
  <si>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</si>
  <si>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</si>
  <si>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</si>
  <si>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</si>
  <si>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</si>
  <si>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</si>
  <si>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</si>
  <si>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</si>
  <si>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</si>
  <si>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</si>
  <si>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</si>
  <si>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</si>
  <si>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</si>
  <si>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</si>
  <si>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</si>
  <si>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</si>
  <si>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</si>
  <si>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</si>
  <si>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</si>
  <si>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</si>
  <si>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</si>
  <si>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</si>
  <si>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</si>
  <si>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</si>
  <si>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</si>
  <si>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</si>
  <si>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</si>
  <si>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</si>
  <si>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</si>
  <si>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</si>
  <si>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</si>
  <si>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</si>
  <si>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</si>
  <si>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</si>
  <si>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</si>
  <si>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</si>
  <si>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</si>
  <si>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</si>
  <si>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</si>
  <si>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</si>
  <si>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</si>
  <si>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</si>
  <si>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</si>
  <si>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</si>
  <si>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</si>
  <si>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</si>
  <si>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</si>
  <si>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</si>
  <si>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</si>
  <si>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</si>
  <si>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</si>
  <si>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</si>
  <si>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</si>
  <si>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</si>
  <si>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</si>
  <si>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</si>
  <si>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</si>
  <si>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</si>
  <si>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</si>
  <si>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</si>
  <si>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</si>
  <si>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</si>
  <si>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</si>
  <si>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</si>
  <si>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</si>
  <si>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</si>
  <si>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</si>
  <si>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</si>
  <si>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</si>
  <si>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</si>
  <si>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</si>
  <si>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</si>
  <si>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</si>
  <si>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</si>
  <si>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</si>
  <si>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</si>
  <si>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</si>
  <si>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</si>
  <si>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</si>
  <si>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</si>
  <si>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</si>
  <si>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</si>
  <si>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</si>
  <si>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</si>
  <si>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</si>
  <si>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</si>
  <si>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</si>
  <si>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</si>
  <si>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</si>
  <si>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</si>
  <si>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</si>
  <si>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</si>
  <si>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</si>
  <si>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</si>
  <si>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</si>
  <si>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</si>
  <si>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</si>
  <si>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</si>
  <si>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</si>
  <si>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</si>
  <si>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</si>
  <si>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</si>
  <si>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</si>
  <si>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</si>
  <si>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</si>
  <si>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</si>
  <si>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</si>
  <si>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</si>
  <si>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</si>
  <si>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</si>
  <si>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</si>
  <si>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</si>
  <si>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</si>
  <si>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</si>
  <si>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</si>
  <si>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</si>
  <si>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</si>
  <si>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</si>
  <si>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</si>
  <si>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</si>
  <si>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</si>
  <si>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</si>
  <si>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</si>
  <si>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</si>
  <si>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</si>
  <si>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</si>
  <si>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</si>
  <si>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</si>
  <si>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</si>
  <si>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</si>
  <si>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</si>
  <si>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</si>
  <si>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</si>
  <si>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</si>
  <si>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</si>
  <si>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</si>
  <si>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</si>
  <si>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</si>
  <si>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</si>
  <si>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</si>
  <si>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</si>
  <si>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</si>
  <si>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</si>
  <si>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</si>
  <si>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</si>
  <si>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</si>
  <si>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</si>
  <si>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</si>
  <si>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</si>
  <si>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</si>
  <si>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</si>
  <si>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</si>
  <si>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</si>
  <si>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</si>
  <si>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</si>
  <si>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</si>
  <si>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</si>
  <si>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</si>
  <si>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</si>
  <si>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</si>
  <si>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</si>
  <si>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</si>
  <si>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</si>
  <si>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</si>
  <si>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</si>
  <si>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</si>
  <si>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</si>
  <si>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</si>
  <si>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</si>
  <si>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</si>
  <si>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</si>
  <si>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</si>
  <si>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</si>
  <si>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</si>
  <si>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</si>
  <si>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</si>
  <si>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</si>
  <si>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</si>
  <si>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</si>
  <si>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</si>
  <si>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</si>
  <si>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</si>
  <si>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</si>
  <si>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</si>
  <si>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</si>
  <si>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</si>
  <si>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</si>
  <si>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</si>
  <si>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</si>
  <si>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</si>
  <si>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</si>
  <si>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</si>
  <si>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</si>
  <si>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</si>
  <si>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</si>
  <si>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</si>
  <si>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</si>
  <si>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</si>
  <si>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</si>
  <si>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</si>
  <si>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</si>
  <si>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</si>
  <si>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</si>
  <si>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</si>
  <si>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</si>
  <si>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</si>
  <si>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</si>
  <si>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</si>
  <si>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</si>
  <si>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</si>
  <si>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</si>
  <si>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</si>
  <si>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</si>
  <si>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</si>
  <si>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</si>
  <si>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</si>
  <si>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</si>
  <si>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</si>
  <si>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</si>
  <si>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</si>
  <si>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</si>
  <si>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</si>
  <si>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</si>
  <si>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</si>
  <si>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</si>
  <si>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</si>
  <si>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</si>
  <si>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</si>
  <si>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</si>
  <si>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</si>
  <si>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</si>
  <si>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</si>
  <si>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</si>
  <si>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</si>
  <si>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</si>
  <si>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</si>
  <si>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</si>
  <si>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</si>
  <si>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</si>
  <si>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</si>
  <si>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</si>
  <si>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</si>
  <si>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</si>
  <si>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</si>
  <si>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</si>
  <si>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</si>
  <si>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</si>
  <si>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</si>
  <si>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</si>
  <si>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</si>
  <si>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</si>
  <si>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</si>
  <si>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</si>
  <si>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</si>
  <si>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</si>
  <si>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</si>
  <si>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</si>
  <si>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</si>
  <si>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</si>
  <si>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</si>
  <si>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</si>
  <si>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</si>
  <si>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</si>
  <si>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</si>
  <si>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</si>
  <si>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</si>
  <si>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</si>
  <si>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</si>
  <si>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</si>
  <si>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</si>
  <si>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</si>
  <si>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</si>
  <si>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</si>
  <si>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</si>
  <si>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</si>
  <si>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</si>
  <si>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</si>
  <si>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</si>
  <si>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</si>
  <si>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</si>
  <si>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</si>
  <si>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</si>
  <si>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</si>
  <si>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</si>
  <si>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</si>
  <si>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</si>
  <si>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</si>
  <si>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</si>
  <si>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</si>
  <si>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</si>
  <si>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</si>
  <si>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</si>
  <si>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</si>
  <si>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</si>
  <si>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</si>
  <si>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</si>
  <si>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</si>
  <si>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</si>
  <si>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</si>
  <si>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</si>
  <si>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</si>
  <si>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</si>
  <si>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</si>
  <si>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</si>
  <si>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</si>
  <si>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</si>
  <si>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</si>
  <si>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</si>
  <si>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</si>
  <si>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</si>
  <si>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</si>
  <si>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</si>
  <si>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</si>
  <si>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</si>
  <si>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</si>
  <si>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</si>
  <si>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</si>
  <si>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</si>
  <si>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</si>
  <si>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</si>
  <si>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</si>
  <si>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</si>
  <si>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</si>
  <si>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</si>
  <si>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</si>
  <si>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</si>
  <si>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</si>
  <si>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</si>
  <si>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</si>
  <si>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</si>
  <si>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</si>
  <si>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</si>
  <si>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</si>
  <si>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</si>
  <si>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</si>
  <si>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</si>
  <si>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</si>
  <si>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</si>
  <si>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</si>
  <si>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</si>
  <si>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</si>
  <si>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</si>
  <si>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</si>
  <si>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</si>
  <si>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</si>
  <si>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</si>
  <si>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</si>
  <si>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</si>
  <si>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</si>
  <si>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</si>
  <si>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</si>
  <si>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</si>
  <si>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</si>
  <si>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</si>
  <si>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</si>
  <si>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</si>
  <si>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</si>
  <si>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</si>
  <si>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</si>
  <si>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</si>
  <si>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</si>
  <si>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</si>
  <si>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</si>
  <si>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</si>
  <si>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</si>
  <si>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</si>
  <si>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</si>
  <si>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</si>
  <si>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</si>
  <si>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</si>
  <si>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</si>
  <si>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</si>
  <si>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</si>
  <si>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</si>
  <si>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</si>
  <si>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</si>
  <si>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</si>
  <si>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</si>
  <si>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</si>
  <si>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</si>
  <si>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</si>
  <si>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</si>
  <si>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</si>
  <si>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</si>
  <si>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</si>
  <si>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</si>
  <si>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</si>
  <si>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</si>
  <si>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</si>
  <si>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</si>
  <si>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</si>
  <si>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</si>
  <si>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</si>
  <si>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</si>
  <si>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</si>
  <si>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</si>
  <si>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</si>
  <si>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</si>
  <si>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</si>
  <si>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</si>
  <si>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</si>
  <si>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</si>
  <si>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</si>
  <si>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</si>
  <si>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</si>
  <si>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</si>
  <si>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</si>
  <si>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</si>
  <si>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</si>
  <si>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</si>
  <si>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</si>
  <si>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</si>
  <si>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</si>
  <si>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</si>
  <si>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</si>
  <si>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</si>
  <si>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</si>
  <si>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</si>
  <si>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</si>
  <si>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</si>
  <si>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</si>
  <si>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</si>
  <si>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</si>
  <si>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</si>
  <si>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</si>
  <si>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</si>
  <si>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</si>
  <si>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</si>
  <si>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</si>
  <si>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</si>
  <si>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</si>
  <si>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</si>
  <si>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</si>
  <si>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</si>
  <si>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</si>
  <si>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</si>
  <si>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</si>
  <si>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</si>
  <si>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</si>
  <si>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</si>
  <si>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</si>
  <si>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</si>
  <si>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</si>
  <si>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</si>
  <si>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</si>
  <si>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</si>
  <si>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</si>
  <si>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</si>
  <si>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</si>
  <si>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</si>
  <si>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</si>
  <si>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</si>
  <si>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</si>
  <si>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</si>
  <si>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</si>
  <si>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</si>
  <si>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</si>
  <si>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</si>
  <si>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</si>
  <si>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</si>
  <si>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</si>
  <si>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</si>
  <si>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</si>
  <si>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</si>
  <si>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</si>
  <si>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</si>
  <si>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</si>
  <si>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</si>
  <si>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</si>
  <si>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</si>
  <si>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</si>
  <si>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</si>
  <si>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</si>
  <si>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</si>
  <si>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</si>
  <si>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</si>
  <si>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</si>
  <si>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</si>
  <si>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</si>
  <si>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</si>
  <si>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</si>
  <si>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</si>
  <si>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</si>
  <si>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</si>
  <si>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</si>
  <si>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</si>
  <si>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</si>
  <si>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</si>
  <si>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</si>
  <si>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</si>
  <si>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</si>
  <si>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</si>
  <si>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</si>
  <si>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</si>
  <si>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</si>
  <si>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</si>
  <si>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</si>
  <si>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</si>
  <si>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</si>
  <si>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</si>
  <si>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</si>
  <si>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</si>
  <si>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</si>
  <si>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</si>
  <si>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</si>
  <si>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</si>
  <si>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</si>
  <si>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</si>
  <si>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</si>
  <si>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</si>
  <si>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</si>
  <si>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</si>
  <si>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</si>
  <si>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</si>
  <si>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</si>
  <si>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</si>
  <si>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</si>
  <si>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</si>
  <si>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</si>
  <si>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</si>
  <si>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</si>
  <si>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</si>
  <si>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</si>
  <si>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</si>
  <si>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</si>
  <si>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</si>
  <si>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</si>
  <si>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</si>
  <si>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</si>
  <si>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</si>
  <si>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</si>
  <si>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</si>
  <si>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</si>
  <si>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</si>
  <si>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</si>
  <si>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</si>
  <si>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</si>
  <si>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</si>
  <si>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</si>
  <si>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</si>
  <si>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</si>
  <si>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</si>
  <si>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</si>
  <si>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</si>
  <si>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</si>
  <si>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</si>
  <si>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</si>
  <si>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</si>
  <si>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</si>
  <si>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</si>
  <si>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</si>
  <si>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</si>
  <si>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</si>
  <si>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</si>
  <si>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</si>
  <si>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</si>
  <si>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</si>
  <si>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</si>
  <si>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</si>
  <si>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</si>
  <si>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</si>
  <si>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</si>
  <si>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</si>
  <si>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</si>
  <si>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</si>
  <si>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</si>
  <si>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</si>
  <si>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</si>
  <si>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</si>
  <si>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</si>
  <si>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</si>
  <si>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</si>
  <si>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</si>
  <si>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</si>
  <si>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</si>
  <si>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</si>
  <si>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</si>
  <si>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</si>
  <si>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</si>
  <si>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</si>
  <si>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</si>
  <si>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</si>
  <si>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</si>
  <si>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</si>
  <si>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</si>
  <si>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</si>
  <si>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</si>
  <si>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</si>
  <si>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</si>
  <si>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</si>
  <si>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</si>
  <si>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</si>
  <si>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</si>
  <si>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</si>
  <si>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</si>
  <si>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</si>
  <si>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</si>
  <si>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</si>
  <si>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</si>
  <si>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</si>
  <si>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</si>
  <si>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</si>
  <si>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</si>
  <si>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</si>
  <si>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</si>
  <si>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</si>
  <si>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</si>
  <si>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</si>
  <si>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</si>
  <si>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</si>
  <si>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</si>
  <si>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</si>
  <si>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</si>
  <si>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</si>
  <si>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</si>
  <si>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</si>
  <si>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</si>
  <si>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</si>
  <si>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</si>
  <si>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</si>
  <si>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</si>
  <si>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</si>
  <si>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</si>
  <si>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</si>
  <si>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</si>
  <si>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</si>
  <si>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</si>
  <si>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</si>
  <si>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</si>
  <si>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</si>
  <si>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</si>
  <si>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</si>
  <si>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</si>
  <si>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</si>
  <si>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</si>
  <si>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</si>
  <si>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</si>
  <si>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</si>
  <si>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</si>
  <si>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</si>
  <si>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</si>
  <si>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</si>
  <si>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</si>
  <si>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</si>
  <si>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</si>
  <si>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</si>
  <si>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</si>
  <si>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</si>
  <si>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</si>
  <si>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</si>
  <si>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</si>
  <si>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</si>
  <si>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</si>
  <si>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</si>
  <si>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</si>
  <si>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</si>
  <si>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</si>
  <si>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</si>
  <si>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</si>
  <si>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</si>
  <si>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</si>
  <si>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</si>
  <si>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</si>
  <si>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</si>
  <si>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</si>
  <si>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</si>
  <si>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</si>
  <si>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</si>
  <si>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</si>
  <si>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</si>
  <si>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</si>
  <si>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</si>
  <si>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</si>
  <si>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</si>
  <si>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</si>
  <si>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</si>
  <si>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</si>
  <si>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</si>
  <si>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</si>
  <si>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</si>
  <si>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</si>
  <si>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</si>
  <si>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</si>
  <si>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</si>
  <si>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</si>
  <si>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</si>
  <si>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</si>
  <si>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</si>
  <si>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</si>
  <si>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</si>
  <si>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</si>
  <si>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</si>
  <si>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</si>
  <si>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</si>
  <si>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</si>
  <si>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</si>
  <si>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</si>
  <si>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</si>
  <si>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</si>
  <si>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</si>
  <si>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</si>
  <si>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</si>
  <si>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</si>
  <si>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</si>
  <si>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</si>
  <si>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</si>
  <si>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</si>
  <si>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</si>
  <si>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</si>
  <si>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</si>
  <si>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</si>
  <si>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</si>
  <si>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</si>
  <si>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</si>
  <si>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</si>
  <si>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</si>
  <si>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</si>
  <si>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</si>
  <si>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</si>
  <si>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</si>
  <si>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</si>
  <si>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</si>
  <si>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</si>
  <si>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</si>
  <si>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</si>
  <si>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</si>
  <si>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</si>
  <si>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</si>
  <si>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</si>
  <si>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</si>
  <si>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</si>
  <si>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</si>
  <si>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</si>
  <si>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</si>
  <si>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</si>
  <si>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</si>
  <si>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</si>
  <si>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</si>
  <si>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</si>
  <si>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</si>
  <si>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</si>
  <si>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</si>
  <si>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</si>
  <si>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</si>
  <si>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</si>
  <si>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</si>
  <si>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</si>
  <si>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</si>
  <si>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</si>
  <si>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</si>
  <si>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</si>
  <si>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</si>
  <si>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</si>
  <si>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</si>
  <si>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</si>
  <si>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</si>
  <si>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</si>
  <si>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</si>
  <si>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</si>
  <si>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</si>
  <si>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</si>
  <si>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</si>
  <si>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</si>
  <si>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</si>
  <si>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</si>
  <si>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</si>
  <si>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</si>
  <si>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</si>
  <si>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</si>
  <si>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</si>
  <si>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</si>
  <si>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</si>
  <si>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</si>
  <si>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</si>
  <si>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</si>
  <si>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</si>
  <si>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</si>
  <si>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</si>
  <si>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</si>
  <si>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</si>
  <si>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</si>
  <si>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</si>
  <si>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</si>
  <si>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</si>
  <si>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</si>
  <si>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</si>
  <si>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</si>
  <si>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</si>
  <si>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</si>
  <si>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</si>
  <si>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</si>
  <si>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</si>
  <si>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</si>
  <si>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</si>
  <si>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</si>
  <si>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</si>
  <si>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</si>
  <si>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</si>
  <si>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</si>
  <si>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</si>
  <si>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</si>
  <si>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</si>
  <si>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</si>
  <si>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</si>
  <si>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</si>
  <si>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</si>
  <si>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</si>
  <si>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</si>
  <si>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</si>
  <si>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</si>
  <si>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</si>
  <si>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</si>
  <si>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</si>
  <si>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</si>
  <si>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</si>
  <si>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</si>
  <si>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</si>
  <si>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</si>
  <si>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</si>
  <si>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</si>
  <si>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</si>
  <si>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</si>
  <si>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</si>
  <si>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</si>
  <si>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</si>
  <si>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</si>
  <si>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</si>
  <si>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</si>
  <si>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</si>
  <si>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</si>
  <si>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</si>
  <si>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</si>
  <si>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</si>
  <si>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</si>
  <si>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</si>
  <si>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</si>
  <si>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</si>
  <si>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</si>
  <si>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</si>
  <si>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</si>
  <si>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</si>
  <si>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</si>
  <si>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</si>
  <si>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</si>
  <si>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</si>
  <si>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</si>
  <si>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</si>
  <si>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</si>
  <si>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</si>
  <si>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</si>
  <si>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</si>
  <si>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</si>
  <si>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</si>
  <si>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</si>
  <si>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</si>
  <si>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</si>
  <si>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</si>
  <si>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</si>
  <si>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</si>
  <si>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</si>
  <si>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</si>
  <si>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</si>
  <si>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</si>
  <si>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</si>
  <si>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</si>
  <si>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</si>
  <si>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</si>
  <si>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</si>
  <si>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</si>
  <si>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</si>
  <si>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</si>
  <si>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</si>
  <si>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</si>
  <si>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</si>
  <si>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</si>
  <si>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</si>
  <si>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</si>
  <si>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</si>
  <si>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</si>
  <si>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</si>
  <si>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</si>
  <si>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</si>
  <si>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</si>
  <si>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</si>
  <si>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</si>
  <si>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</si>
  <si>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</si>
  <si>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</si>
  <si>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</si>
  <si>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</si>
  <si>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</si>
  <si>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</si>
  <si>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</si>
  <si>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</si>
  <si>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</si>
  <si>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</si>
  <si>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</si>
  <si>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</si>
  <si>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</si>
  <si>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</si>
  <si>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</si>
  <si>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</si>
  <si>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</si>
  <si>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</si>
  <si>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</si>
  <si>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</si>
  <si>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</si>
  <si>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</si>
  <si>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</si>
  <si>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</si>
  <si>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</si>
  <si>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</si>
  <si>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</si>
  <si>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</si>
  <si>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</si>
  <si>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</si>
  <si>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</si>
  <si>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</si>
  <si>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</si>
  <si>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</si>
  <si>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</si>
  <si>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</si>
  <si>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</si>
  <si>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</si>
  <si>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</si>
  <si>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</si>
  <si>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</si>
  <si>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</si>
  <si>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</si>
  <si>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</si>
  <si>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</si>
  <si>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</si>
  <si>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</si>
  <si>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</si>
  <si>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</si>
  <si>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</si>
  <si>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</si>
  <si>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</si>
  <si>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</si>
  <si>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</si>
  <si>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</si>
  <si>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</si>
  <si>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</si>
  <si>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</si>
  <si>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</si>
  <si>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</si>
  <si>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</si>
  <si>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</si>
  <si>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</si>
  <si>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</si>
  <si>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</si>
  <si>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</si>
  <si>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</si>
  <si>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</si>
  <si>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</si>
  <si>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</si>
  <si>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</si>
  <si>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</si>
  <si>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</si>
  <si>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</si>
  <si>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</si>
  <si>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</si>
  <si>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</si>
  <si>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</si>
  <si>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</si>
  <si>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</si>
  <si>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</si>
  <si>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</si>
  <si>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</si>
  <si>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</si>
  <si>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</si>
  <si>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</si>
  <si>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</si>
  <si>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</si>
  <si>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</si>
  <si>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</si>
  <si>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</si>
  <si>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</si>
  <si>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</si>
  <si>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</si>
  <si>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</si>
  <si>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</si>
  <si>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</si>
  <si>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</si>
  <si>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</si>
  <si>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</si>
  <si>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</si>
  <si>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</si>
  <si>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</si>
  <si>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</si>
  <si>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</si>
  <si>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</si>
  <si>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</si>
  <si>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</si>
  <si>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</si>
  <si>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</si>
  <si>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</si>
  <si>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</si>
  <si>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</si>
  <si>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</si>
  <si>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</si>
  <si>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</si>
  <si>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</si>
  <si>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</si>
  <si>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</si>
  <si>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</si>
  <si>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</si>
  <si>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</si>
  <si>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</si>
  <si>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</si>
  <si>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</si>
  <si>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</si>
  <si>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</si>
  <si>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</si>
  <si>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</si>
  <si>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</si>
  <si>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</si>
  <si>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</si>
  <si>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</si>
  <si>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</si>
  <si>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</si>
  <si>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</si>
  <si>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</si>
  <si>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</si>
  <si>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</si>
  <si>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</si>
  <si>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</si>
  <si>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</si>
  <si>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</si>
  <si>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</si>
  <si>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</si>
  <si>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</si>
  <si>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</si>
  <si>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</si>
  <si>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</si>
  <si>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</si>
  <si>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</si>
  <si>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</si>
  <si>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</si>
  <si>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</si>
  <si>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</si>
  <si>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</si>
  <si>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</si>
  <si>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</si>
  <si>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</si>
  <si>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</si>
  <si>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</si>
  <si>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</si>
  <si>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</si>
  <si>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</si>
  <si>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</si>
  <si>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</si>
  <si>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</si>
  <si>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</si>
  <si>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</si>
  <si>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</si>
  <si>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</si>
  <si>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</si>
  <si>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</si>
  <si>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</si>
  <si>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</si>
  <si>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</si>
  <si>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</si>
  <si>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</si>
  <si>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</si>
  <si>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</si>
  <si>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</si>
  <si>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</si>
  <si>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</si>
  <si>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</si>
  <si>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</si>
  <si>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</si>
  <si>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</si>
  <si>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</si>
  <si>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</si>
  <si>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</si>
  <si>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</si>
  <si>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</si>
  <si>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</si>
  <si>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</si>
  <si>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</si>
  <si>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</si>
  <si>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</si>
  <si>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</si>
  <si>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</si>
  <si>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</si>
  <si>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</si>
  <si>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</si>
  <si>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</si>
  <si>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</si>
  <si>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</si>
  <si>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</si>
  <si>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</si>
  <si>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</si>
  <si>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</si>
  <si>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</si>
  <si>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</si>
  <si>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</si>
  <si>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</si>
  <si>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</si>
  <si>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</si>
  <si>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</si>
  <si>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</si>
  <si>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</si>
  <si>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</si>
  <si>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</si>
  <si>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</si>
  <si>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</si>
  <si>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</si>
  <si>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</si>
  <si>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</si>
  <si>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</si>
  <si>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</si>
  <si>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</si>
  <si>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</si>
  <si>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</si>
  <si>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</si>
  <si>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</si>
  <si>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</si>
  <si>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</si>
  <si>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</si>
  <si>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</si>
  <si>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</si>
  <si>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</si>
  <si>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</si>
  <si>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</si>
  <si>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</si>
  <si>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</si>
  <si>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</si>
  <si>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</si>
  <si>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</si>
  <si>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</si>
  <si>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</si>
  <si>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</si>
  <si>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</si>
  <si>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</si>
  <si>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</si>
  <si>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</si>
  <si>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</si>
  <si>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</si>
  <si>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</si>
  <si>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</si>
  <si>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</si>
  <si>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</si>
  <si>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</si>
  <si>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</si>
  <si>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</si>
  <si>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</si>
  <si>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</si>
  <si>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</si>
  <si>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</si>
  <si>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</si>
  <si>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</si>
  <si>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</si>
  <si>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</si>
  <si>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</si>
  <si>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</si>
  <si>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</si>
  <si>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</si>
  <si>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</si>
  <si>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</si>
  <si>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</si>
  <si>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</si>
  <si>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</si>
  <si>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</si>
  <si>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</si>
  <si>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</si>
  <si>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</si>
  <si>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</si>
  <si>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</si>
  <si>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</si>
  <si>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</si>
  <si>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</si>
  <si>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</si>
  <si>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</si>
  <si>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</si>
  <si>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</si>
  <si>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</si>
  <si>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</si>
  <si>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</si>
  <si>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</si>
  <si>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</si>
  <si>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</si>
  <si>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</si>
  <si>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</si>
  <si>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</si>
  <si>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</si>
  <si>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</si>
  <si>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</si>
  <si>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</si>
  <si>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</si>
  <si>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</si>
  <si>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</si>
  <si>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</si>
  <si>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</si>
  <si>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</si>
  <si>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</si>
  <si>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</si>
  <si>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</si>
  <si>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</si>
  <si>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</si>
  <si>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</si>
  <si>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</si>
  <si>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</si>
  <si>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</si>
  <si>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</si>
  <si>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</si>
  <si>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</si>
  <si>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</si>
  <si>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</si>
  <si>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</si>
  <si>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</si>
  <si>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</si>
  <si>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</si>
  <si>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</si>
  <si>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</si>
  <si>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</si>
  <si>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</si>
  <si>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</si>
  <si>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</si>
  <si>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</si>
  <si>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</si>
  <si>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</si>
  <si>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</si>
  <si>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</si>
  <si>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</si>
  <si>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</si>
  <si>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</si>
  <si>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</si>
  <si>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</si>
  <si>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</si>
  <si>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</si>
  <si>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</si>
  <si>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</si>
  <si>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</si>
  <si>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</si>
  <si>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</si>
  <si>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</si>
  <si>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</si>
  <si>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</si>
  <si>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</si>
  <si>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</si>
  <si>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</si>
  <si>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</si>
  <si>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</si>
  <si>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</si>
  <si>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</si>
  <si>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</si>
  <si>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</si>
  <si>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</si>
  <si>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</si>
  <si>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</si>
  <si>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</si>
  <si>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</si>
  <si>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</si>
  <si>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</si>
  <si>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</si>
  <si>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</si>
  <si>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</si>
  <si>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</si>
  <si>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</si>
  <si>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</si>
  <si>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</si>
  <si>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</si>
  <si>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</si>
  <si>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</si>
  <si>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</si>
  <si>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</si>
  <si>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</si>
  <si>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</si>
  <si>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</si>
  <si>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</si>
  <si>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</si>
  <si>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</si>
  <si>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</si>
  <si>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</si>
  <si>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</si>
  <si>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</si>
  <si>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</si>
  <si>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</si>
  <si>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</si>
  <si>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</si>
  <si>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</si>
  <si>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</si>
  <si>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</si>
  <si>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</si>
  <si>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</si>
  <si>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</si>
  <si>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</si>
  <si>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</si>
  <si>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</si>
  <si>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</si>
  <si>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</si>
  <si>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</si>
  <si>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</si>
  <si>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</si>
  <si>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</si>
  <si>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</si>
  <si>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</si>
  <si>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</si>
  <si>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</si>
  <si>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</si>
  <si>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</si>
  <si>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</si>
  <si>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</si>
  <si>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</si>
  <si>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</si>
  <si>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</si>
  <si>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</si>
  <si>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</si>
  <si>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</si>
  <si>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</si>
  <si>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</si>
  <si>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</si>
  <si>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</si>
  <si>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</si>
  <si>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</si>
  <si>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</si>
  <si>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</si>
  <si>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</si>
  <si>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</si>
  <si>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</si>
  <si>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</si>
  <si>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</si>
  <si>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</si>
  <si>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</si>
  <si>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</si>
  <si>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</si>
  <si>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</si>
  <si>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</si>
  <si>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</si>
  <si>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</si>
  <si>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</si>
  <si>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</si>
  <si>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</si>
  <si>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</si>
  <si>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</si>
  <si>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</si>
  <si>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</si>
  <si>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</si>
  <si>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</si>
  <si>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</si>
  <si>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</si>
  <si>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</si>
  <si>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</si>
  <si>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</si>
  <si>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</si>
  <si>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</si>
  <si>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</si>
  <si>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</si>
  <si>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</si>
  <si>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</si>
  <si>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</si>
  <si>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</si>
  <si>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</si>
  <si>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</si>
  <si>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</si>
  <si>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</si>
  <si>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</si>
  <si>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</si>
  <si>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</si>
  <si>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</si>
  <si>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</si>
  <si>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</si>
  <si>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</si>
  <si>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</si>
  <si>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</si>
  <si>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</si>
  <si>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</si>
  <si>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</si>
  <si>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</si>
  <si>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</si>
  <si>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</si>
  <si>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</si>
  <si>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</si>
  <si>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</si>
  <si>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</si>
  <si>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</si>
  <si>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</si>
  <si>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</si>
  <si>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</si>
  <si>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</si>
  <si>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</si>
  <si>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</si>
  <si>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</si>
  <si>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</si>
  <si>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</si>
  <si>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</si>
  <si>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</si>
  <si>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</si>
  <si>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</si>
  <si>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</si>
  <si>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</si>
  <si>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</si>
  <si>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</si>
  <si>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</si>
  <si>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</si>
  <si>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</si>
  <si>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</si>
  <si>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</si>
  <si>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</si>
  <si>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</si>
  <si>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</si>
  <si>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</si>
  <si>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</si>
  <si>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</si>
  <si>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</si>
  <si>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</si>
  <si>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</si>
  <si>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</si>
  <si>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</si>
  <si>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</si>
  <si>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</si>
  <si>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</si>
  <si>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</si>
  <si>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</si>
  <si>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</si>
  <si>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</si>
  <si>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</si>
  <si>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</si>
  <si>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</si>
  <si>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</si>
  <si>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</si>
  <si>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</si>
  <si>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</si>
  <si>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</si>
  <si>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</si>
  <si>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</si>
  <si>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</si>
  <si>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</si>
  <si>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</si>
  <si>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</si>
  <si>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</si>
  <si>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</si>
  <si>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</si>
  <si>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</si>
  <si>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</si>
  <si>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</si>
  <si>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</si>
  <si>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</si>
  <si>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</si>
  <si>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</si>
  <si>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</si>
  <si>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</si>
  <si>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</si>
  <si>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</si>
  <si>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</si>
  <si>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</si>
  <si>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</si>
  <si>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</si>
  <si>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</si>
  <si>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</si>
  <si>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</si>
  <si>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</si>
  <si>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</si>
  <si>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</si>
  <si>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</si>
  <si>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</si>
  <si>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</si>
  <si>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</si>
  <si>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</si>
  <si>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</si>
  <si>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</si>
  <si>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</si>
  <si>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</si>
  <si>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</si>
  <si>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</si>
  <si>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</si>
  <si>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</si>
  <si>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</si>
  <si>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</si>
  <si>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</si>
  <si>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</si>
  <si>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</si>
  <si>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</si>
  <si>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</si>
  <si>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</si>
  <si>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</si>
  <si>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</si>
  <si>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</si>
  <si>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</si>
  <si>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</si>
  <si>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</si>
  <si>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</si>
  <si>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</si>
  <si>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</si>
  <si>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</si>
  <si>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</si>
  <si>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</si>
  <si>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</si>
  <si>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</si>
  <si>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</si>
  <si>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</si>
  <si>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</si>
  <si>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</si>
  <si>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</si>
  <si>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</si>
  <si>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</si>
  <si>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</si>
  <si>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</si>
  <si>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</si>
  <si>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</si>
  <si>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</si>
  <si>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</si>
  <si>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</si>
  <si>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</si>
  <si>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</si>
  <si>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</si>
  <si>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</si>
  <si>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</si>
  <si>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</si>
  <si>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</si>
  <si>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</si>
  <si>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</si>
  <si>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</si>
  <si>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</si>
  <si>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</si>
  <si>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</si>
  <si>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</si>
  <si>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</si>
  <si>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</si>
  <si>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</si>
  <si>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</si>
  <si>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</si>
  <si>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</si>
  <si>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</si>
  <si>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</si>
  <si>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</si>
  <si>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</si>
  <si>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</si>
  <si>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</si>
  <si>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</si>
  <si>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</si>
  <si>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</si>
  <si>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</si>
  <si>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</si>
  <si>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</si>
  <si>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</si>
  <si>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</si>
  <si>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</si>
  <si>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</si>
  <si>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</si>
  <si>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</si>
  <si>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</si>
  <si>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</si>
  <si>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</si>
  <si>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</si>
  <si>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</si>
  <si>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</si>
  <si>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</si>
  <si>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</si>
  <si>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</si>
  <si>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</si>
  <si>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</si>
  <si>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</si>
  <si>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</si>
  <si>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</si>
  <si>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</si>
  <si>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</si>
  <si>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</si>
  <si>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</si>
  <si>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</si>
  <si>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</si>
  <si>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</si>
  <si>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</si>
  <si>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</si>
  <si>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</si>
  <si>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</si>
  <si>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</si>
  <si>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</si>
  <si>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</si>
  <si>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</si>
  <si>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</si>
  <si>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</si>
  <si>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</si>
  <si>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</si>
  <si>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</si>
  <si>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</si>
  <si>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</si>
  <si>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</si>
  <si>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</si>
  <si>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</si>
  <si>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</si>
  <si>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</si>
  <si>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</si>
  <si>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</si>
  <si>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</si>
  <si>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</si>
  <si>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</si>
  <si>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</si>
  <si>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</si>
  <si>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</si>
  <si>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</si>
  <si>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</si>
  <si>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</si>
  <si>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</si>
  <si>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</si>
  <si>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</si>
  <si>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</si>
  <si>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</si>
  <si>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</si>
  <si>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</si>
  <si>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</si>
  <si>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</si>
  <si>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</si>
  <si>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</si>
  <si>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</si>
  <si>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</si>
  <si>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</si>
  <si>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</si>
  <si>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</si>
  <si>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</si>
  <si>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</si>
  <si>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</si>
  <si>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</si>
  <si>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</si>
  <si>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</si>
  <si>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</si>
  <si>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</si>
  <si>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</si>
  <si>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</si>
  <si>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</si>
  <si>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</si>
  <si>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</si>
  <si>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</si>
  <si>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</si>
  <si>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</si>
  <si>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</si>
  <si>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</si>
  <si>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</si>
  <si>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</si>
  <si>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</si>
  <si>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</si>
  <si>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</si>
  <si>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</si>
  <si>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</si>
  <si>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</si>
  <si>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</si>
  <si>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</si>
  <si>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</si>
  <si>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</si>
  <si>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</si>
  <si>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</si>
  <si>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</si>
  <si>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</si>
  <si>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</si>
  <si>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</si>
  <si>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</si>
  <si>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</si>
  <si>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</si>
  <si>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</si>
  <si>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</si>
  <si>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</si>
  <si>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</si>
  <si>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</si>
  <si>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</si>
  <si>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</si>
  <si>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</si>
  <si>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</si>
  <si>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</si>
  <si>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</si>
  <si>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</si>
  <si>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</si>
  <si>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</si>
  <si>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</si>
  <si>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</si>
  <si>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</si>
  <si>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</si>
  <si>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</si>
  <si>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</si>
  <si>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</si>
  <si>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</si>
  <si>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</si>
  <si>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</si>
  <si>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</si>
  <si>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</si>
  <si>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</si>
  <si>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</si>
  <si>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</si>
  <si>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</si>
  <si>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</si>
  <si>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</si>
  <si>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</si>
  <si>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</si>
  <si>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</si>
  <si>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</si>
  <si>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</si>
  <si>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</si>
  <si>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</si>
  <si>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</si>
  <si>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</si>
  <si>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</si>
  <si>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</si>
  <si>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</si>
  <si>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</si>
  <si>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</si>
  <si>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</si>
  <si>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</si>
  <si>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</si>
  <si>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</si>
  <si>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</si>
  <si>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</si>
  <si>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</si>
  <si>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</si>
  <si>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</si>
  <si>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</si>
  <si>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</si>
  <si>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</si>
  <si>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</si>
  <si>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</si>
  <si>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</si>
  <si>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</si>
  <si>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</si>
  <si>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</si>
  <si>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</si>
  <si>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</si>
  <si>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</si>
  <si>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</si>
  <si>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</si>
  <si>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</si>
  <si>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</si>
  <si>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</si>
  <si>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</si>
  <si>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</si>
  <si>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</si>
  <si>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</si>
  <si>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</si>
  <si>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</si>
  <si>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</si>
  <si>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</si>
  <si>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</si>
  <si>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</si>
  <si>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</si>
  <si>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</si>
  <si>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</si>
  <si>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</si>
  <si>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</si>
  <si>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</si>
  <si>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</si>
  <si>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</si>
  <si>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</si>
  <si>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</si>
  <si>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</si>
  <si>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</si>
  <si>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</si>
  <si>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</si>
  <si>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</si>
  <si>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</si>
  <si>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</si>
  <si>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</si>
  <si>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</si>
  <si>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</si>
  <si>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</si>
  <si>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</si>
  <si>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</si>
  <si>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</si>
  <si>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</si>
  <si>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</si>
  <si>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</si>
  <si>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</si>
  <si>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</si>
  <si>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</si>
  <si>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</si>
  <si>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</si>
  <si>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</si>
  <si>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</si>
  <si>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</si>
  <si>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</si>
  <si>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</si>
  <si>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</si>
  <si>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</si>
  <si>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</si>
  <si>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</si>
  <si>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</si>
  <si>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</si>
  <si>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</si>
  <si>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</si>
  <si>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</si>
  <si>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</si>
  <si>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</si>
  <si>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</si>
  <si>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</si>
  <si>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</si>
  <si>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</si>
  <si>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</si>
  <si>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</si>
  <si>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</si>
  <si>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</si>
  <si>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</si>
  <si>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</si>
  <si>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</si>
  <si>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</si>
  <si>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</si>
  <si>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</si>
  <si>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</si>
  <si>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</si>
  <si>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</si>
  <si>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</si>
  <si>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</si>
  <si>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</si>
  <si>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</si>
  <si>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</si>
  <si>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</si>
  <si>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</si>
  <si>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</si>
  <si>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</si>
  <si>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</si>
  <si>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</si>
  <si>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</si>
  <si>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</si>
  <si>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</si>
  <si>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</si>
  <si>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</si>
  <si>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</si>
  <si>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</si>
  <si>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</si>
  <si>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</si>
  <si>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</si>
  <si>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</si>
  <si>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</si>
  <si>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</si>
  <si>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</si>
  <si>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</si>
  <si>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</si>
  <si>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</si>
  <si>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</si>
  <si>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</si>
  <si>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</si>
  <si>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</si>
  <si>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</si>
  <si>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</si>
  <si>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</si>
  <si>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</si>
  <si>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</si>
  <si>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</si>
  <si>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</si>
  <si>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</si>
  <si>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</si>
  <si>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</si>
  <si>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</si>
  <si>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</si>
  <si>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</si>
  <si>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</si>
  <si>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</si>
  <si>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</si>
  <si>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</si>
  <si>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</si>
  <si>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</si>
  <si>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</si>
  <si>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</si>
  <si>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</si>
  <si>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</si>
  <si>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</si>
  <si>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</si>
  <si>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</si>
  <si>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</si>
  <si>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</si>
  <si>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</si>
  <si>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</si>
  <si>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</si>
  <si>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</si>
  <si>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</si>
  <si>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</si>
  <si>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</si>
  <si>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</si>
  <si>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</si>
  <si>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</si>
  <si>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</si>
  <si>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</si>
  <si>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</si>
  <si>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</si>
  <si>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</si>
  <si>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</si>
  <si>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</si>
  <si>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</si>
  <si>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</si>
  <si>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</si>
  <si>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</si>
  <si>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</si>
  <si>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</si>
  <si>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</si>
  <si>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</si>
  <si>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</si>
  <si>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</si>
  <si>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</si>
  <si>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</si>
  <si>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</si>
  <si>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</si>
  <si>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</si>
  <si>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</si>
  <si>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</si>
  <si>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</si>
  <si>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</si>
  <si>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</si>
  <si>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</si>
  <si>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</si>
  <si>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</si>
  <si>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</si>
  <si>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</si>
  <si>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</si>
  <si>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</si>
  <si>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</si>
  <si>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</si>
  <si>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</si>
  <si>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</si>
  <si>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</si>
  <si>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</si>
  <si>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</si>
  <si>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</si>
  <si>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</si>
  <si>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</si>
  <si>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</si>
  <si>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</si>
  <si>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</si>
  <si>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</si>
  <si>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</si>
  <si>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</si>
  <si>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</si>
  <si>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</si>
  <si>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</si>
  <si>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</si>
  <si>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</si>
  <si>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</si>
  <si>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</si>
  <si>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</si>
  <si>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</si>
  <si>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</si>
  <si>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</si>
  <si>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</si>
  <si>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</si>
  <si>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</si>
  <si>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</si>
  <si>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</si>
  <si>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</si>
  <si>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</si>
  <si>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</si>
  <si>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</si>
  <si>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</si>
  <si>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</si>
  <si>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</si>
  <si>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</si>
  <si>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</si>
  <si>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</si>
  <si>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</si>
  <si>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</si>
  <si>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</si>
  <si>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</si>
  <si>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</si>
  <si>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</si>
  <si>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</si>
  <si>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</si>
  <si>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</si>
  <si>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</si>
  <si>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</si>
  <si>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</si>
  <si>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</si>
  <si>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</si>
  <si>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</si>
  <si>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</si>
  <si>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</si>
  <si>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</si>
  <si>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</si>
  <si>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</si>
  <si>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</si>
  <si>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</si>
  <si>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</si>
  <si>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</si>
  <si>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</si>
  <si>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</si>
  <si>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</si>
  <si>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</si>
  <si>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</si>
  <si>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</si>
  <si>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</si>
  <si>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</si>
  <si>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</si>
  <si>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</si>
  <si>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</si>
  <si>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</si>
  <si>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</si>
  <si>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</si>
  <si>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</si>
  <si>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</si>
  <si>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</si>
  <si>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</si>
  <si>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</si>
  <si>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</si>
  <si>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</si>
  <si>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</si>
  <si>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</si>
  <si>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</si>
  <si>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</si>
  <si>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</si>
  <si>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</si>
  <si>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</si>
  <si>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</si>
  <si>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</si>
  <si>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</si>
  <si>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</si>
  <si>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</si>
  <si>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</si>
  <si>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</si>
  <si>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</si>
  <si>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</si>
  <si>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</si>
  <si>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</si>
  <si>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</si>
  <si>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</si>
  <si>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</si>
  <si>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</si>
  <si>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</si>
  <si>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</si>
  <si>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</si>
  <si>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</si>
  <si>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</si>
  <si>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</si>
  <si>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</si>
  <si>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</si>
  <si>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</si>
  <si>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</si>
  <si>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</si>
  <si>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</si>
  <si>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</si>
  <si>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</si>
  <si>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</si>
  <si>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</si>
  <si>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</si>
  <si>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</si>
  <si>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</si>
  <si>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</si>
  <si>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</si>
  <si>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</si>
  <si>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</si>
  <si>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</si>
  <si>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</si>
  <si>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</si>
  <si>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</si>
  <si>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</si>
  <si>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</si>
  <si>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</si>
  <si>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</si>
  <si>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</si>
  <si>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</si>
  <si>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</si>
  <si>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</si>
  <si>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</si>
  <si>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</si>
  <si>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</si>
  <si>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</si>
  <si>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</si>
  <si>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</si>
  <si>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</si>
  <si>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</si>
  <si>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</si>
  <si>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</si>
  <si>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</si>
  <si>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</si>
  <si>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</si>
  <si>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</si>
  <si>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</si>
  <si>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</si>
  <si>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</si>
  <si>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</si>
  <si>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</si>
  <si>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</si>
  <si>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</si>
  <si>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</si>
  <si>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</si>
  <si>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</si>
  <si>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</si>
  <si>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</si>
  <si>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</si>
  <si>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</si>
  <si>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</si>
  <si>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</si>
  <si>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</si>
  <si>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</si>
  <si>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</si>
  <si>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</si>
  <si>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</si>
  <si>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</si>
  <si>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</si>
  <si>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</si>
  <si>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</si>
  <si>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</si>
  <si>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</si>
  <si>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</si>
  <si>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</si>
  <si>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</si>
  <si>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</si>
  <si>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</si>
  <si>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</si>
  <si>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</si>
  <si>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</si>
  <si>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</si>
  <si>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</si>
  <si>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</si>
  <si>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</si>
  <si>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</si>
  <si>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</si>
  <si>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</si>
  <si>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</si>
  <si>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</si>
  <si>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</si>
  <si>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</si>
  <si>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</si>
  <si>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</si>
  <si>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</si>
  <si>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</si>
  <si>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</si>
  <si>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</si>
  <si>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</si>
  <si>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</si>
  <si>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</si>
  <si>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</si>
  <si>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</si>
  <si>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</si>
  <si>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</si>
  <si>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</si>
  <si>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</si>
  <si>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</si>
  <si>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</si>
  <si>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</si>
  <si>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</si>
  <si>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</si>
  <si>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</si>
  <si>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</si>
  <si>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</si>
  <si>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</si>
  <si>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</si>
  <si>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</si>
  <si>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</si>
  <si>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</si>
  <si>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</si>
  <si>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</si>
  <si>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</si>
  <si>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</si>
  <si>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</si>
  <si>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</si>
  <si>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</si>
  <si>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</si>
  <si>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</si>
  <si>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</si>
  <si>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</si>
  <si>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</si>
  <si>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</si>
  <si>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</si>
  <si>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</si>
  <si>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</si>
  <si>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</si>
  <si>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</si>
  <si>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</si>
  <si>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</si>
  <si>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</si>
  <si>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</si>
  <si>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</si>
  <si>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</si>
  <si>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</si>
  <si>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</si>
  <si>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</si>
  <si>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</si>
  <si>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</si>
  <si>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</si>
  <si>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</si>
  <si>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</si>
  <si>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</si>
  <si>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</si>
  <si>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</si>
  <si>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</si>
  <si>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</si>
  <si>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</si>
  <si>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</si>
  <si>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</si>
  <si>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</si>
  <si>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</si>
  <si>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</si>
  <si>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</si>
  <si>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</si>
  <si>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</si>
  <si>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</si>
  <si>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</si>
  <si>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</si>
  <si>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</si>
  <si>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</si>
  <si>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</si>
  <si>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</si>
  <si>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</si>
  <si>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</si>
  <si>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</si>
  <si>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</si>
  <si>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</si>
  <si>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</si>
  <si>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</si>
  <si>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</si>
  <si>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</si>
  <si>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</si>
  <si>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</si>
  <si>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</si>
  <si>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</si>
  <si>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</si>
  <si>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</si>
  <si>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</si>
  <si>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</si>
  <si>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</si>
  <si>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</si>
  <si>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</si>
  <si>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</si>
  <si>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</si>
  <si>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</si>
  <si>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</si>
  <si>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</si>
  <si>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</si>
  <si>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</si>
  <si>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</si>
  <si>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</si>
  <si>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</si>
  <si>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</si>
  <si>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</si>
  <si>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</si>
  <si>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</si>
  <si>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</si>
  <si>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</si>
  <si>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</si>
  <si>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</si>
  <si>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</si>
  <si>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</si>
  <si>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</si>
  <si>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</si>
  <si>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</si>
  <si>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</si>
  <si>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</si>
  <si>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</si>
  <si>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</si>
  <si>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</si>
  <si>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</si>
  <si>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</si>
  <si>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</si>
  <si>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</si>
  <si>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</si>
  <si>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</si>
  <si>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</si>
  <si>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</si>
  <si>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</si>
  <si>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</si>
  <si>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</si>
  <si>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</si>
  <si>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</si>
  <si>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</si>
  <si>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</si>
  <si>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</si>
  <si>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</si>
  <si>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</si>
  <si>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</si>
  <si>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</si>
  <si>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</si>
  <si>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</si>
  <si>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</si>
  <si>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</si>
  <si>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</si>
  <si>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</si>
  <si>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</si>
  <si>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</si>
  <si>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</si>
  <si>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</si>
  <si>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</si>
  <si>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</si>
  <si>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</si>
  <si>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</si>
  <si>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</si>
  <si>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</si>
  <si>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</si>
  <si>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</si>
  <si>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</si>
  <si>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</si>
  <si>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</si>
  <si>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</si>
  <si>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</si>
  <si>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</si>
  <si>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</si>
  <si>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</si>
  <si>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</si>
  <si>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</si>
  <si>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</si>
  <si>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</si>
  <si>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</si>
  <si>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</si>
  <si>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</si>
  <si>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</si>
  <si>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</si>
  <si>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</si>
  <si>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</si>
  <si>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</si>
  <si>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</si>
  <si>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</si>
  <si>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</si>
  <si>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</si>
  <si>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</si>
  <si>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</si>
  <si>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</si>
  <si>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</si>
  <si>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</si>
  <si>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</si>
  <si>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</si>
  <si>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</si>
  <si>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</si>
  <si>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</si>
  <si>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</si>
  <si>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</si>
  <si>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</si>
  <si>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</si>
  <si>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</si>
  <si>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</si>
  <si>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</si>
  <si>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</si>
  <si>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</si>
  <si>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</si>
  <si>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</si>
  <si>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</si>
  <si>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</si>
  <si>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</si>
  <si>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</si>
  <si>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</si>
  <si>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</si>
  <si>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</si>
  <si>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</si>
  <si>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</si>
  <si>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</si>
  <si>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</si>
  <si>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</si>
  <si>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</si>
  <si>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</si>
  <si>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</si>
  <si>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</si>
  <si>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</si>
  <si>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</si>
  <si>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</si>
  <si>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</si>
  <si>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</si>
  <si>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</si>
  <si>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</si>
  <si>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</si>
  <si>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</si>
  <si>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</si>
  <si>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</si>
  <si>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</si>
  <si>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</si>
  <si>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</si>
  <si>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</si>
  <si>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</si>
  <si>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</si>
  <si>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</si>
  <si>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</si>
  <si>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</si>
  <si>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</si>
  <si>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</si>
  <si>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</si>
  <si>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</si>
  <si>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</si>
  <si>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</si>
  <si>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</si>
  <si>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</si>
  <si>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</si>
  <si>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</si>
  <si>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</si>
  <si>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</si>
  <si>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</si>
  <si>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</si>
  <si>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</si>
  <si>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</si>
  <si>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</si>
  <si>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</si>
  <si>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</si>
  <si>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</si>
  <si>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</si>
  <si>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</si>
  <si>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</si>
  <si>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</si>
  <si>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</si>
  <si>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</si>
  <si>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</si>
  <si>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</si>
  <si>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</si>
  <si>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</si>
  <si>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</si>
  <si>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</si>
  <si>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</si>
  <si>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</si>
  <si>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</si>
  <si>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</si>
  <si>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</si>
  <si>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</si>
  <si>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</si>
  <si>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</si>
  <si>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</si>
  <si>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</si>
  <si>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</si>
  <si>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</si>
  <si>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</si>
  <si>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</si>
  <si>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</si>
  <si>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</si>
  <si>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</si>
  <si>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</si>
  <si>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</si>
  <si>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</si>
  <si>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</si>
  <si>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</si>
  <si>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</si>
  <si>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</si>
  <si>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</si>
  <si>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</si>
  <si>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</si>
  <si>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</si>
  <si>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</si>
  <si>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</si>
  <si>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</si>
  <si>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</si>
  <si>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</si>
  <si>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</si>
  <si>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</si>
  <si>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</si>
  <si>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</si>
  <si>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</si>
  <si>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</si>
  <si>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</si>
  <si>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</si>
  <si>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</si>
  <si>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</si>
  <si>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</si>
  <si>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</si>
  <si>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</si>
  <si>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</si>
  <si>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</si>
  <si>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</si>
  <si>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</si>
  <si>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</si>
  <si>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</si>
  <si>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</si>
  <si>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</si>
  <si>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</si>
  <si>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</si>
  <si>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</si>
  <si>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</si>
  <si>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</si>
  <si>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</si>
  <si>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</si>
  <si>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</si>
  <si>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</si>
  <si>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</si>
  <si>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</si>
  <si>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</si>
  <si>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</si>
  <si>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</si>
  <si>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</si>
  <si>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</si>
  <si>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</si>
  <si>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</si>
  <si>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</si>
  <si>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</si>
  <si>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</si>
  <si>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</si>
  <si>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</si>
  <si>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</si>
  <si>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</si>
  <si>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</si>
  <si>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</si>
  <si>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</si>
  <si>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</si>
  <si>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</si>
  <si>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</si>
  <si>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</si>
  <si>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</si>
  <si>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</si>
  <si>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</si>
  <si>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</si>
  <si>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</si>
  <si>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</si>
  <si>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</si>
  <si>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</si>
  <si>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</si>
  <si>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</si>
  <si>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</si>
  <si>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</si>
  <si>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</si>
  <si>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</si>
  <si>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</si>
  <si>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</si>
  <si>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</si>
  <si>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</si>
  <si>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</si>
  <si>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</si>
  <si>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</si>
  <si>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</si>
  <si>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</si>
  <si>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</si>
  <si>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</si>
  <si>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</si>
  <si>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</si>
  <si>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</si>
  <si>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</si>
  <si>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</si>
  <si>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</si>
  <si>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</si>
  <si>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</si>
  <si>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</si>
  <si>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</si>
  <si>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</si>
  <si>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</si>
  <si>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</si>
  <si>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</si>
  <si>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</si>
  <si>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</si>
  <si>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</si>
  <si>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</si>
  <si>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</si>
  <si>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</si>
  <si>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</si>
  <si>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</si>
  <si>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</si>
  <si>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</si>
  <si>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</si>
  <si>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</si>
  <si>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</si>
  <si>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</si>
  <si>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</si>
  <si>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</si>
  <si>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</si>
  <si>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</si>
  <si>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</si>
  <si>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</si>
  <si>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</si>
  <si>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</si>
  <si>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</si>
  <si>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</si>
  <si>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</si>
  <si>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</si>
  <si>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</si>
  <si>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</si>
  <si>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</si>
  <si>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</si>
  <si>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</si>
  <si>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</si>
  <si>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</si>
  <si>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</si>
  <si>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</si>
  <si>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</si>
  <si>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</si>
  <si>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</si>
  <si>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</si>
  <si>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</si>
  <si>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</si>
  <si>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</si>
  <si>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</si>
  <si>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</si>
  <si>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</si>
  <si>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</si>
  <si>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</si>
  <si>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</si>
  <si>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</si>
  <si>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</si>
  <si>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</si>
  <si>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</si>
  <si>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</si>
  <si>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</si>
  <si>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</si>
  <si>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</si>
  <si>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</si>
  <si>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</si>
  <si>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</si>
  <si>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</si>
  <si>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</si>
  <si>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</si>
  <si>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</si>
  <si>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</si>
  <si>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</si>
  <si>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</si>
  <si>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</si>
  <si>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</si>
  <si>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</si>
  <si>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</si>
  <si>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</si>
  <si>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</si>
  <si>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</si>
  <si>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</si>
  <si>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</si>
  <si>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</si>
  <si>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</si>
  <si>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</si>
  <si>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</si>
  <si>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</si>
  <si>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</si>
  <si>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</si>
  <si>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</si>
  <si>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</si>
  <si>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</si>
  <si>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</si>
  <si>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</si>
  <si>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</si>
  <si>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</si>
  <si>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</si>
  <si>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</si>
  <si>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</si>
  <si>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</si>
  <si>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</si>
  <si>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</si>
  <si>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</si>
  <si>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</si>
  <si>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</si>
  <si>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</si>
  <si>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</si>
  <si>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</si>
  <si>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</si>
  <si>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</si>
  <si>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</si>
  <si>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</si>
  <si>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</si>
  <si>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</si>
  <si>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</si>
  <si>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</si>
  <si>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</si>
  <si>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</si>
  <si>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</si>
  <si>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</si>
  <si>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</si>
  <si>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</si>
  <si>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</si>
  <si>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</si>
  <si>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</si>
  <si>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</si>
  <si>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</si>
  <si>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</si>
  <si>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</si>
  <si>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</si>
  <si>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</si>
  <si>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</si>
  <si>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</si>
  <si>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</si>
  <si>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</si>
  <si>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</si>
  <si>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</si>
  <si>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</si>
  <si>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</si>
  <si>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</si>
  <si>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</si>
  <si>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</si>
  <si>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</si>
  <si>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</si>
  <si>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</si>
  <si>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</si>
  <si>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</si>
  <si>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</si>
  <si>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</si>
  <si>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</si>
  <si>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</si>
  <si>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</si>
  <si>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</si>
  <si>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</si>
  <si>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</si>
  <si>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</si>
  <si>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</si>
  <si>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</si>
  <si>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</si>
  <si>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</si>
  <si>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</si>
  <si>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</si>
  <si>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</si>
  <si>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</si>
  <si>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</si>
  <si>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</si>
  <si>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</si>
  <si>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</si>
  <si>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</si>
  <si>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</si>
  <si>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</si>
  <si>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</si>
  <si>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</si>
  <si>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</si>
  <si>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</si>
  <si>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</si>
  <si>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</si>
  <si>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</si>
  <si>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</si>
  <si>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</si>
  <si>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</si>
  <si>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</si>
  <si>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</si>
  <si>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</si>
  <si>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</si>
  <si>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</si>
  <si>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</si>
  <si>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</si>
  <si>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</si>
  <si>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</si>
  <si>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</si>
  <si>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</si>
  <si>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</si>
  <si>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</si>
  <si>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</si>
  <si>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</si>
  <si>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</si>
  <si>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</si>
  <si>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</si>
  <si>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</si>
  <si>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</si>
  <si>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</si>
  <si>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</si>
  <si>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</si>
  <si>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</si>
  <si>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</si>
  <si>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</si>
  <si>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</si>
  <si>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</si>
  <si>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</si>
  <si>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</si>
  <si>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</si>
  <si>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</si>
  <si>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</si>
  <si>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</si>
  <si>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</si>
  <si>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</si>
  <si>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</si>
  <si>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</si>
  <si>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</si>
  <si>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</si>
  <si>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</si>
  <si>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</si>
  <si>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</si>
  <si>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</si>
  <si>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</si>
  <si>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</si>
  <si>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</si>
  <si>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</si>
  <si>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</si>
  <si>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</si>
  <si>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</si>
  <si>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</si>
  <si>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</si>
  <si>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</si>
  <si>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</si>
  <si>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</si>
  <si>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</si>
  <si>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</si>
  <si>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</si>
  <si>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</si>
  <si>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</si>
  <si>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</si>
  <si>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</si>
  <si>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</si>
  <si>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</si>
  <si>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</si>
  <si>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</si>
  <si>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</si>
  <si>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</si>
  <si>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</si>
  <si>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</si>
  <si>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</si>
  <si>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</si>
  <si>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</si>
  <si>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</si>
  <si>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</si>
  <si>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</si>
  <si>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</si>
  <si>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</si>
  <si>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</si>
  <si>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</si>
  <si>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</si>
  <si>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</si>
  <si>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</si>
  <si>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</si>
  <si>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</si>
  <si>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</si>
  <si>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</si>
  <si>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</si>
  <si>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</si>
  <si>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</si>
  <si>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</si>
  <si>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</si>
  <si>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</si>
  <si>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</si>
  <si>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</si>
  <si>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</si>
  <si>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</si>
  <si>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</si>
  <si>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</si>
  <si>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</si>
  <si>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</si>
  <si>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</si>
  <si>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</si>
  <si>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</si>
  <si>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</si>
  <si>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</si>
  <si>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</si>
  <si>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</si>
  <si>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</si>
  <si>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</si>
  <si>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</si>
  <si>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</si>
  <si>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</si>
  <si>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</si>
  <si>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</si>
  <si>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</si>
  <si>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</si>
  <si>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</si>
  <si>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</si>
  <si>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</si>
  <si>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</si>
  <si>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</si>
  <si>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</si>
  <si>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</si>
  <si>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</si>
  <si>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</si>
  <si>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</si>
  <si>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</si>
  <si>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</si>
  <si>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</si>
  <si>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</si>
  <si>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</si>
  <si>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</si>
  <si>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</si>
  <si>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</si>
  <si>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</si>
  <si>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</si>
  <si>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</si>
  <si>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</si>
  <si>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</si>
  <si>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</si>
  <si>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</si>
  <si>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</si>
  <si>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</si>
  <si>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</si>
  <si>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</si>
  <si>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</si>
  <si>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</si>
  <si>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</si>
  <si>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</si>
  <si>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</si>
  <si>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</si>
  <si>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</si>
  <si>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</si>
  <si>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</si>
  <si>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</si>
  <si>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</si>
  <si>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</si>
  <si>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</si>
  <si>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</si>
  <si>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</si>
  <si>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</si>
  <si>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</si>
  <si>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</si>
  <si>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</si>
  <si>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</si>
  <si>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</si>
  <si>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</si>
  <si>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</si>
  <si>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</si>
  <si>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</si>
  <si>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</si>
  <si>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</si>
  <si>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</si>
  <si>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</si>
  <si>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</si>
  <si>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</si>
  <si>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</si>
  <si>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</si>
  <si>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</si>
  <si>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</si>
  <si>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</si>
  <si>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</si>
  <si>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</si>
  <si>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</si>
  <si>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</si>
  <si>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</si>
  <si>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</si>
  <si>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</si>
  <si>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</si>
  <si>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</si>
  <si>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</si>
  <si>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</si>
  <si>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</si>
  <si>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</si>
  <si>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</si>
  <si>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</si>
  <si>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</si>
  <si>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</si>
  <si>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</si>
  <si>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</si>
  <si>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</si>
  <si>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</si>
  <si>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</si>
  <si>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</si>
  <si>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</si>
  <si>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</si>
  <si>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</si>
  <si>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</si>
  <si>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</si>
  <si>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</si>
  <si>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</si>
  <si>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</si>
  <si>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</si>
  <si>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</si>
  <si>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</si>
  <si>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</si>
  <si>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</si>
  <si>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</si>
  <si>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</si>
  <si>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</si>
  <si>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</si>
  <si>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</si>
  <si>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</si>
  <si>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</si>
  <si>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</si>
  <si>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</si>
  <si>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</si>
  <si>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</si>
  <si>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</si>
  <si>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</si>
  <si>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</si>
  <si>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</si>
  <si>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</si>
  <si>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</si>
  <si>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</si>
  <si>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</si>
  <si>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</si>
  <si>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</si>
  <si>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</si>
  <si>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</si>
  <si>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</si>
  <si>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</si>
  <si>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</si>
  <si>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</si>
  <si>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</si>
  <si>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</si>
  <si>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</si>
  <si>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</si>
  <si>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</si>
  <si>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</si>
  <si>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</si>
  <si>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</si>
  <si>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</si>
  <si>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</si>
  <si>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</si>
  <si>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</si>
  <si>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</si>
  <si>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</si>
  <si>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</si>
  <si>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</si>
  <si>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</si>
  <si>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</si>
  <si>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</si>
  <si>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</si>
  <si>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</si>
  <si>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</si>
  <si>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</si>
  <si>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</si>
  <si>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</si>
  <si>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</si>
  <si>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</si>
  <si>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</si>
  <si>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</si>
  <si>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</si>
  <si>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</si>
  <si>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</si>
  <si>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</si>
  <si>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</si>
  <si>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</si>
  <si>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</si>
  <si>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</si>
  <si>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</si>
  <si>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</si>
  <si>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</si>
  <si>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</si>
  <si>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</si>
  <si>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</si>
  <si>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</si>
  <si>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</si>
  <si>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</si>
  <si>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</si>
  <si>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</si>
  <si>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</si>
  <si>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</si>
  <si>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</si>
  <si>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</si>
  <si>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</si>
  <si>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</si>
  <si>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</si>
  <si>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</si>
  <si>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</si>
  <si>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</si>
  <si>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</si>
  <si>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</si>
  <si>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</si>
  <si>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</si>
  <si>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</si>
  <si>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</si>
  <si>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</si>
  <si>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</si>
  <si>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</si>
  <si>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</si>
  <si>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</si>
  <si>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</si>
  <si>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</si>
  <si>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</si>
  <si>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</si>
  <si>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</si>
  <si>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</si>
  <si>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</si>
  <si>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</si>
  <si>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</si>
  <si>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</si>
  <si>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</si>
  <si>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</si>
  <si>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</si>
  <si>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</si>
  <si>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</si>
  <si>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</si>
  <si>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</si>
  <si>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</si>
  <si>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</si>
  <si>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</si>
  <si>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</si>
  <si>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</si>
  <si>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</si>
  <si>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</si>
  <si>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</si>
  <si>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</si>
  <si>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</si>
  <si>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</si>
  <si>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</si>
  <si>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</si>
  <si>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</si>
  <si>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</si>
  <si>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</si>
  <si>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</si>
  <si>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</si>
  <si>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</si>
  <si>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</si>
  <si>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</si>
  <si>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</si>
  <si>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</si>
  <si>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</si>
  <si>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</si>
  <si>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</si>
  <si>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</si>
  <si>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</si>
  <si>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</si>
  <si>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</si>
  <si>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</si>
  <si>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</si>
  <si>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</si>
  <si>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</si>
  <si>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</si>
  <si>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</si>
  <si>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</si>
  <si>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</si>
  <si>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</si>
  <si>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</si>
  <si>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</si>
  <si>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</si>
  <si>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</si>
  <si>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</si>
  <si>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</si>
  <si>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</si>
  <si>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</si>
  <si>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</si>
  <si>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</si>
  <si>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</si>
  <si>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</si>
  <si>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</si>
  <si>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</si>
  <si>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</si>
  <si>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</si>
  <si>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</si>
  <si>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</si>
  <si>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</si>
  <si>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</si>
  <si>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</si>
  <si>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</si>
  <si>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</si>
  <si>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</si>
  <si>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</si>
  <si>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</si>
  <si>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</si>
  <si>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</si>
  <si>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</si>
  <si>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</si>
  <si>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</si>
  <si>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</si>
  <si>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</si>
  <si>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</si>
  <si>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</si>
  <si>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</si>
  <si>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</si>
  <si>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</si>
  <si>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</si>
  <si>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</si>
  <si>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</si>
  <si>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</si>
  <si>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</si>
  <si>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</si>
  <si>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</si>
  <si>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</si>
  <si>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</si>
  <si>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</si>
  <si>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</si>
  <si>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</si>
  <si>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</si>
  <si>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</si>
  <si>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</si>
  <si>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</si>
  <si>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</si>
  <si>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</si>
  <si>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</si>
  <si>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</si>
  <si>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</si>
  <si>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</si>
  <si>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</si>
  <si>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</si>
  <si>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</si>
  <si>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</si>
  <si>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</si>
  <si>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</si>
  <si>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</si>
  <si>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</si>
  <si>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</si>
  <si>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</si>
  <si>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</si>
  <si>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</si>
  <si>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</si>
  <si>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</si>
  <si>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</si>
  <si>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</si>
  <si>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</si>
  <si>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</si>
  <si>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</si>
  <si>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</si>
  <si>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</si>
  <si>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</si>
  <si>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</si>
  <si>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</si>
  <si>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</si>
  <si>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</si>
  <si>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</si>
  <si>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</si>
  <si>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</si>
  <si>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</si>
  <si>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</si>
  <si>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</si>
  <si>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</si>
  <si>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</si>
  <si>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</si>
  <si>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</si>
  <si>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</si>
  <si>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</si>
  <si>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</si>
  <si>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</si>
  <si>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</si>
  <si>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</si>
  <si>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</si>
  <si>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</si>
  <si>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</si>
  <si>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</si>
  <si>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</si>
  <si>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</si>
  <si>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</si>
  <si>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</si>
  <si>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</si>
  <si>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</si>
  <si>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</si>
  <si>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</si>
  <si>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</si>
  <si>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</si>
  <si>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</si>
  <si>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</si>
  <si>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</si>
  <si>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</si>
  <si>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</si>
  <si>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</si>
  <si>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</si>
  <si>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</si>
  <si>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</si>
  <si>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</si>
  <si>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</si>
  <si>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</si>
  <si>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</si>
  <si>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</si>
  <si>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</si>
  <si>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</si>
  <si>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</si>
  <si>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</si>
  <si>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</si>
  <si>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</si>
  <si>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</si>
  <si>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</si>
  <si>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</si>
  <si>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</si>
  <si>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</si>
  <si>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</si>
  <si>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</si>
  <si>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</si>
  <si>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</si>
  <si>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</si>
  <si>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</si>
  <si>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</si>
  <si>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</si>
  <si>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</si>
  <si>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</si>
  <si>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</si>
  <si>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</si>
  <si>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</si>
  <si>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</si>
  <si>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</si>
  <si>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</si>
  <si>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</si>
  <si>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</si>
  <si>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</si>
  <si>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</si>
  <si>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</si>
  <si>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</si>
  <si>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</si>
  <si>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</si>
  <si>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</si>
  <si>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</si>
  <si>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</si>
  <si>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</si>
  <si>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</si>
  <si>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</si>
  <si>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</si>
  <si>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</si>
  <si>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</si>
  <si>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</si>
  <si>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</si>
  <si>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</si>
  <si>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</si>
  <si>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</si>
  <si>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</si>
  <si>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</si>
  <si>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</si>
  <si>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</si>
  <si>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</si>
  <si>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</si>
  <si>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</si>
  <si>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</si>
  <si>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</si>
  <si>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</si>
  <si>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</si>
  <si>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</si>
  <si>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</si>
  <si>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</si>
  <si>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</si>
  <si>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</si>
  <si>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</si>
  <si>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</si>
  <si>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</si>
  <si>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</si>
  <si>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</si>
  <si>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</si>
  <si>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</si>
  <si>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</si>
  <si>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</si>
  <si>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</si>
  <si>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</si>
  <si>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</si>
  <si>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</si>
  <si>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</si>
  <si>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</si>
  <si>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</si>
  <si>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</si>
  <si>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</si>
  <si>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</si>
  <si>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</si>
  <si>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</si>
  <si>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</si>
  <si>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</si>
  <si>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</si>
  <si>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</si>
  <si>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</si>
  <si>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</si>
  <si>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</si>
  <si>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</si>
  <si>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</si>
  <si>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</si>
  <si>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</si>
  <si>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</si>
  <si>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</si>
  <si>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</si>
  <si>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</si>
  <si>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</si>
  <si>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</si>
  <si>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</si>
  <si>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</si>
  <si>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</si>
  <si>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</si>
  <si>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</si>
  <si>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</si>
  <si>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</si>
  <si>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</si>
  <si>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</si>
  <si>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</si>
  <si>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</si>
  <si>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</si>
  <si>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</si>
  <si>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</si>
  <si>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</si>
  <si>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</si>
  <si>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</si>
  <si>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</si>
  <si>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</si>
  <si>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</si>
  <si>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</si>
  <si>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</si>
  <si>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</si>
  <si>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</si>
  <si>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</si>
  <si>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</si>
  <si>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</si>
  <si>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</si>
  <si>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</si>
  <si>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</si>
  <si>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</si>
  <si>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</si>
  <si>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</si>
  <si>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</si>
  <si>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</si>
  <si>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</si>
  <si>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</si>
  <si>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</si>
  <si>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</si>
  <si>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</si>
  <si>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</si>
  <si>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</si>
  <si>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</si>
  <si>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</si>
  <si>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</si>
  <si>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</si>
  <si>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</si>
  <si>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</si>
  <si>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</si>
  <si>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</si>
  <si>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</si>
  <si>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</si>
  <si>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</si>
  <si>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</si>
  <si>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</si>
  <si>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</si>
  <si>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</si>
  <si>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</si>
  <si>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</si>
  <si>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</si>
  <si>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</si>
  <si>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</si>
  <si>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</si>
  <si>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</si>
  <si>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</si>
  <si>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</si>
  <si>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</si>
  <si>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</si>
  <si>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</si>
  <si>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</si>
  <si>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</si>
  <si>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</si>
  <si>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</si>
  <si>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</si>
  <si>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</si>
  <si>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</si>
  <si>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</si>
  <si>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</si>
  <si>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</si>
  <si>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</si>
  <si>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</si>
  <si>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</si>
  <si>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</si>
  <si>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</si>
  <si>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</si>
  <si>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</si>
  <si>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</si>
  <si>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</si>
  <si>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</si>
  <si>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</si>
  <si>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</si>
  <si>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</si>
  <si>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</si>
  <si>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</si>
  <si>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</si>
  <si>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</si>
  <si>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</si>
  <si>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</si>
  <si>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</si>
  <si>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</si>
  <si>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</si>
  <si>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</si>
  <si>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</si>
  <si>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</si>
  <si>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</si>
  <si>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</si>
  <si>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</si>
  <si>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</si>
  <si>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</si>
  <si>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</si>
  <si>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</si>
  <si>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</si>
  <si>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</si>
  <si>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</si>
  <si>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</si>
  <si>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</si>
  <si>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</si>
  <si>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</si>
  <si>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</si>
  <si>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</si>
  <si>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</si>
  <si>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</si>
  <si>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</si>
  <si>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</si>
  <si>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</si>
  <si>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</si>
  <si>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</si>
  <si>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</si>
  <si>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</si>
  <si>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</si>
  <si>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</si>
  <si>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</si>
  <si>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</si>
  <si>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</si>
  <si>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</si>
  <si>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</si>
  <si>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</si>
  <si>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</si>
  <si>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</si>
  <si>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</si>
  <si>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</si>
  <si>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</si>
  <si>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</si>
  <si>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</si>
  <si>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</si>
  <si>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</si>
  <si>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</si>
  <si>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</si>
  <si>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</si>
  <si>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</si>
  <si>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</si>
  <si>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</si>
  <si>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</si>
  <si>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</si>
  <si>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</si>
  <si>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</si>
  <si>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</si>
  <si>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</si>
  <si>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</si>
  <si>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</si>
  <si>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</si>
  <si>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</si>
  <si>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</si>
  <si>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</si>
  <si>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</si>
  <si>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</si>
  <si>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</si>
  <si>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</si>
  <si>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</si>
  <si>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</si>
  <si>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</si>
  <si>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</si>
  <si>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</si>
  <si>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</si>
  <si>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</si>
  <si>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</si>
  <si>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</si>
  <si>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</si>
  <si>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</si>
  <si>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</si>
  <si>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</si>
  <si>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</si>
  <si>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</si>
  <si>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</si>
  <si>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</si>
  <si>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</si>
  <si>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</si>
  <si>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</si>
  <si>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</si>
  <si>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</si>
  <si>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</si>
  <si>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</si>
  <si>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</si>
  <si>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</si>
  <si>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</si>
  <si>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</si>
  <si>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</si>
  <si>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</si>
  <si>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</si>
  <si>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</si>
  <si>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</si>
  <si>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</si>
  <si>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</si>
  <si>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</si>
  <si>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</si>
  <si>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</si>
  <si>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</si>
  <si>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</si>
  <si>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</si>
  <si>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</si>
  <si>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</si>
  <si>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</si>
  <si>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</si>
  <si>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</si>
  <si>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</si>
  <si>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</si>
  <si>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</si>
  <si>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</si>
  <si>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</si>
  <si>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</si>
  <si>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</si>
  <si>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</si>
  <si>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</si>
  <si>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</si>
  <si>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</si>
  <si>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</si>
  <si>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</si>
  <si>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</si>
  <si>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</si>
  <si>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</si>
  <si>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</si>
  <si>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</si>
  <si>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</si>
  <si>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</si>
  <si>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</si>
  <si>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</si>
  <si>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</si>
  <si>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</si>
  <si>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</si>
  <si>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</si>
  <si>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</si>
  <si>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</si>
  <si>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</si>
  <si>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</si>
  <si>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</si>
  <si>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</si>
  <si>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</si>
  <si>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</si>
  <si>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</si>
  <si>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</si>
  <si>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</si>
  <si>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</si>
  <si>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</si>
  <si>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</si>
  <si>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</si>
  <si>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</si>
  <si>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</si>
  <si>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</si>
  <si>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</si>
  <si>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</si>
  <si>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</si>
  <si>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</si>
  <si>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</si>
  <si>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</si>
  <si>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</si>
  <si>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</si>
  <si>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</si>
  <si>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</si>
  <si>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</si>
  <si>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</si>
  <si>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</si>
  <si>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</si>
  <si>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</si>
  <si>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</si>
  <si>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</si>
  <si>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</si>
  <si>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</si>
  <si>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</si>
  <si>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</si>
  <si>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</si>
  <si>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</si>
  <si>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</si>
  <si>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</si>
  <si>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</si>
  <si>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</si>
  <si>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</si>
  <si>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</si>
  <si>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</si>
  <si>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</si>
  <si>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</si>
  <si>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</si>
  <si>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</si>
  <si>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</si>
  <si>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</si>
  <si>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</si>
  <si>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</si>
  <si>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</si>
  <si>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</si>
  <si>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</si>
  <si>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</si>
  <si>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</si>
  <si>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</si>
  <si>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</si>
  <si>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</si>
  <si>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</si>
  <si>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</si>
  <si>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</si>
  <si>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</si>
  <si>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</si>
  <si>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</si>
  <si>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</si>
  <si>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</si>
  <si>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</si>
  <si>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</si>
  <si>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</si>
  <si>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</si>
  <si>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</si>
  <si>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</si>
  <si>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</si>
  <si>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</si>
  <si>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</si>
  <si>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</si>
  <si>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</si>
  <si>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</si>
  <si>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</si>
  <si>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</si>
  <si>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</si>
  <si>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</si>
  <si>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</si>
  <si>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</si>
  <si>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</si>
  <si>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</si>
  <si>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</si>
  <si>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</si>
  <si>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</si>
  <si>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</si>
  <si>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</si>
  <si>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</si>
  <si>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</si>
  <si>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</si>
  <si>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</si>
  <si>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</si>
  <si>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</si>
  <si>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</si>
  <si>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</si>
  <si>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</si>
  <si>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</si>
  <si>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</si>
  <si>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</si>
  <si>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</si>
  <si>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</si>
  <si>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</si>
  <si>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</si>
  <si>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</si>
  <si>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</si>
  <si>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</si>
  <si>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</si>
  <si>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</si>
  <si>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</si>
  <si>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</si>
  <si>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</si>
  <si>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</si>
  <si>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</si>
  <si>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</si>
  <si>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</si>
  <si>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</si>
  <si>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</si>
  <si>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</si>
  <si>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</si>
  <si>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</si>
  <si>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</si>
  <si>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</si>
  <si>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</si>
  <si>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</si>
  <si>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</si>
  <si>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</si>
  <si>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</si>
  <si>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</si>
  <si>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</si>
  <si>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</si>
  <si>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</si>
  <si>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</si>
  <si>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</si>
  <si>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</si>
  <si>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</si>
  <si>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</si>
  <si>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</si>
  <si>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</si>
  <si>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</si>
  <si>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</si>
  <si>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</si>
  <si>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</si>
  <si>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</si>
  <si>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</si>
  <si>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</si>
  <si>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</si>
  <si>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</si>
  <si>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</si>
  <si>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</si>
  <si>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</si>
  <si>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</si>
  <si>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</si>
  <si>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</si>
  <si>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</si>
  <si>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</si>
  <si>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</si>
  <si>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</si>
  <si>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</si>
  <si>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</si>
  <si>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</si>
  <si>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</si>
  <si>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</si>
  <si>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</si>
  <si>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</si>
  <si>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</si>
  <si>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</si>
  <si>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</si>
  <si>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</si>
  <si>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</si>
  <si>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</si>
  <si>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</si>
  <si>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</si>
  <si>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</si>
  <si>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</si>
  <si>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</si>
  <si>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</si>
  <si>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</si>
  <si>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</si>
  <si>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</si>
  <si>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</si>
  <si>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</si>
  <si>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</si>
  <si>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</si>
  <si>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</si>
  <si>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</si>
  <si>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</si>
  <si>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</si>
  <si>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</si>
  <si>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</si>
  <si>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</si>
  <si>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</si>
  <si>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</si>
  <si>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</si>
  <si>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</si>
  <si>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</si>
  <si>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</si>
  <si>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</si>
  <si>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</si>
  <si>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</si>
  <si>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</si>
  <si>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</si>
  <si>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</si>
  <si>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</si>
  <si>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</si>
  <si>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</si>
  <si>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</si>
  <si>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</si>
  <si>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</si>
  <si>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</si>
  <si>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</si>
  <si>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</si>
  <si>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</si>
  <si>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</si>
  <si>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</si>
  <si>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</si>
  <si>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</si>
  <si>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</si>
  <si>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</si>
  <si>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</si>
  <si>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</si>
  <si>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</si>
  <si>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</si>
  <si>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</si>
  <si>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</si>
  <si>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</si>
  <si>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</si>
  <si>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</si>
  <si>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</si>
  <si>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</si>
  <si>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</si>
  <si>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</si>
  <si>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</si>
  <si>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</si>
  <si>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</si>
  <si>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</si>
  <si>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</si>
  <si>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</si>
  <si>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</si>
  <si>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</si>
  <si>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</si>
  <si>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</si>
  <si>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</si>
  <si>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</si>
  <si>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</si>
  <si>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</si>
  <si>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</si>
  <si>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</si>
  <si>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</si>
  <si>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</si>
  <si>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</si>
  <si>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</si>
  <si>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</si>
  <si>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</si>
  <si>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</si>
  <si>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</si>
  <si>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</si>
  <si>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</si>
  <si>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</si>
  <si>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</si>
  <si>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</si>
  <si>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</si>
  <si>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</si>
  <si>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</si>
  <si>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</si>
  <si>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</si>
  <si>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</si>
  <si>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</si>
  <si>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</si>
  <si>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</si>
  <si>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</si>
  <si>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</si>
  <si>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</si>
  <si>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</si>
  <si>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</si>
  <si>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</si>
  <si>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</si>
  <si>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</si>
  <si>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</si>
  <si>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</si>
  <si>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</si>
  <si>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</si>
  <si>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</si>
  <si>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</si>
  <si>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</si>
  <si>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</si>
  <si>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</si>
  <si>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</si>
  <si>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</si>
  <si>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</si>
  <si>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</si>
  <si>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</si>
  <si>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</si>
  <si>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</si>
  <si>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</si>
  <si>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</si>
  <si>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</si>
  <si>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</si>
  <si>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</si>
  <si>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</si>
  <si>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</si>
  <si>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</si>
  <si>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</si>
  <si>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</si>
  <si>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</si>
  <si>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</si>
  <si>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</si>
  <si>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</si>
  <si>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</si>
  <si>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</si>
  <si>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</si>
  <si>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</si>
  <si>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</si>
  <si>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</si>
  <si>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</si>
  <si>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</si>
  <si>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</si>
  <si>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</si>
  <si>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</si>
  <si>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</si>
  <si>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</si>
  <si>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</si>
  <si>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</si>
  <si>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</si>
  <si>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</si>
  <si>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</si>
  <si>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</si>
  <si>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</si>
  <si>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</si>
  <si>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</si>
  <si>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</si>
  <si>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</si>
  <si>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</si>
  <si>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</si>
  <si>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</si>
  <si>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</si>
  <si>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</si>
  <si>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</si>
  <si>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</si>
  <si>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</si>
  <si>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</si>
  <si>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</si>
  <si>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</si>
  <si>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</si>
  <si>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</si>
  <si>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</si>
  <si>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</si>
  <si>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</si>
  <si>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</si>
  <si>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</si>
  <si>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</si>
  <si>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</si>
  <si>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</si>
  <si>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</si>
  <si>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</si>
  <si>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</si>
  <si>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</si>
  <si>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</si>
  <si>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</si>
  <si>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</si>
  <si>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</si>
  <si>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</si>
  <si>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</si>
  <si>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</si>
  <si>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</si>
  <si>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</si>
  <si>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</si>
  <si>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</si>
  <si>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</si>
  <si>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</si>
  <si>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</si>
  <si>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</si>
  <si>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</si>
  <si>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</si>
  <si>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</si>
  <si>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</si>
  <si>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</si>
  <si>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</si>
  <si>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</si>
  <si>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</si>
  <si>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</si>
  <si>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</si>
  <si>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</si>
  <si>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</si>
  <si>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</si>
  <si>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</si>
  <si>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</si>
  <si>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</si>
  <si>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</si>
  <si>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</si>
  <si>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</si>
  <si>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</si>
  <si>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</si>
  <si>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</si>
  <si>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</si>
  <si>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</si>
  <si>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</si>
  <si>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</si>
  <si>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</si>
  <si>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</si>
  <si>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</si>
  <si>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</si>
  <si>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</si>
  <si>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</si>
  <si>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</si>
  <si>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</si>
  <si>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</si>
  <si>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</si>
  <si>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</si>
  <si>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</si>
  <si>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</si>
  <si>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</si>
  <si>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</si>
  <si>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</si>
  <si>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</si>
  <si>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</si>
  <si>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</si>
  <si>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</si>
  <si>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</si>
  <si>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</si>
  <si>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</si>
  <si>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</si>
  <si>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</si>
  <si>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</si>
  <si>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</si>
  <si>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</si>
  <si>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</si>
  <si>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</si>
  <si>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</si>
  <si>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</si>
  <si>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</si>
  <si>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</si>
  <si>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</si>
  <si>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</si>
  <si>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</si>
  <si>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</si>
  <si>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</si>
  <si>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</si>
  <si>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</si>
  <si>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</si>
  <si>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</si>
  <si>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</si>
  <si>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</si>
  <si>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</si>
  <si>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</si>
  <si>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</si>
  <si>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</si>
  <si>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</si>
  <si>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</si>
  <si>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</si>
  <si>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</si>
  <si>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</si>
  <si>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</si>
  <si>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</si>
  <si>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</si>
  <si>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</si>
  <si>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</si>
  <si>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</si>
  <si>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</si>
  <si>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</si>
  <si>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</si>
  <si>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</si>
  <si>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</si>
  <si>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</si>
  <si>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</si>
  <si>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</si>
  <si>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</si>
  <si>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</si>
  <si>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</si>
  <si>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</si>
  <si>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</si>
  <si>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</si>
  <si>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</si>
  <si>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</si>
  <si>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</si>
  <si>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</si>
  <si>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</si>
  <si>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</si>
  <si>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</si>
  <si>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</si>
  <si>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</si>
  <si>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</si>
  <si>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</si>
  <si>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</si>
  <si>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</si>
  <si>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</si>
  <si>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</si>
  <si>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</si>
  <si>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</si>
  <si>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</si>
  <si>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</si>
  <si>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</si>
  <si>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</si>
  <si>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</si>
  <si>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</si>
  <si>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</si>
  <si>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</si>
  <si>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</si>
  <si>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</si>
  <si>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</si>
  <si>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</si>
  <si>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</si>
  <si>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</si>
  <si>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</si>
  <si>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</si>
  <si>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</si>
  <si>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</si>
  <si>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</si>
  <si>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</si>
  <si>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</si>
  <si>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</si>
  <si>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</si>
  <si>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</si>
  <si>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</si>
  <si>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</si>
  <si>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</si>
  <si>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</si>
  <si>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</si>
  <si>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</si>
  <si>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</si>
  <si>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</si>
  <si>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</si>
  <si>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</si>
  <si>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</si>
  <si>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</si>
  <si>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</si>
  <si>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</si>
  <si>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</si>
  <si>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</si>
  <si>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</si>
  <si>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</si>
  <si>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</si>
  <si>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</si>
  <si>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</si>
  <si>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</si>
  <si>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</si>
  <si>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</si>
  <si>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</si>
  <si>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</si>
  <si>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</si>
  <si>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</si>
  <si>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</si>
  <si>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</si>
  <si>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</si>
  <si>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</si>
  <si>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</si>
  <si>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</si>
  <si>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</si>
  <si>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</si>
  <si>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</si>
  <si>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</si>
  <si>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</si>
  <si>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</si>
  <si>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</si>
  <si>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</si>
  <si>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</si>
  <si>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</si>
  <si>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</si>
  <si>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</si>
  <si>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</si>
  <si>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</si>
  <si>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</si>
  <si>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</si>
  <si>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</si>
  <si>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</si>
  <si>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</si>
  <si>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</si>
  <si>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</si>
  <si>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</si>
  <si>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</si>
  <si>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</si>
  <si>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</si>
  <si>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</si>
  <si>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</si>
  <si>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</si>
  <si>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</si>
  <si>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</si>
  <si>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</si>
  <si>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</si>
  <si>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</si>
  <si>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</si>
  <si>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</si>
  <si>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</si>
  <si>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</si>
  <si>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</si>
  <si>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</si>
  <si>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</si>
  <si>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</si>
  <si>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</si>
  <si>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</si>
  <si>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</si>
  <si>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</si>
  <si>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</si>
  <si>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</si>
  <si>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</si>
  <si>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</si>
  <si>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</si>
  <si>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</si>
  <si>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</si>
  <si>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</si>
  <si>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</si>
  <si>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</si>
  <si>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</si>
  <si>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</si>
  <si>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</si>
  <si>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</si>
  <si>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</si>
  <si>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</si>
  <si>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</si>
  <si>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</si>
  <si>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</si>
  <si>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</si>
  <si>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</si>
  <si>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</si>
  <si>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</si>
  <si>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</si>
  <si>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</si>
  <si>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</si>
  <si>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</si>
  <si>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</si>
  <si>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</si>
  <si>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</si>
  <si>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</si>
  <si>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</si>
  <si>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</si>
  <si>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</si>
  <si>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</si>
  <si>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</si>
  <si>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</si>
  <si>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</si>
  <si>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</si>
  <si>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</si>
  <si>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</si>
  <si>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</si>
  <si>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</si>
  <si>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</si>
  <si>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</si>
  <si>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</si>
  <si>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</si>
  <si>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</si>
  <si>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</si>
  <si>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</si>
  <si>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</si>
  <si>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</si>
  <si>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</si>
  <si>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</si>
  <si>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</si>
  <si>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</si>
  <si>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</si>
  <si>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</si>
  <si>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</si>
  <si>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</si>
  <si>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</si>
  <si>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</si>
  <si>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</si>
  <si>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</si>
  <si>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</si>
  <si>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</si>
  <si>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</si>
  <si>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</si>
  <si>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</si>
  <si>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</si>
  <si>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</si>
  <si>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</si>
  <si>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</si>
  <si>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</si>
  <si>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</si>
  <si>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</si>
  <si>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</si>
  <si>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</si>
  <si>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</si>
  <si>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</si>
  <si>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</si>
  <si>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</si>
  <si>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</si>
  <si>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</si>
  <si>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</si>
  <si>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</si>
  <si>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</si>
  <si>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</si>
  <si>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</si>
  <si>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</si>
  <si>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</si>
  <si>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</si>
  <si>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</si>
  <si>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</si>
  <si>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</si>
  <si>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</si>
  <si>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</si>
  <si>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</si>
  <si>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</si>
  <si>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</si>
  <si>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</si>
  <si>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</si>
  <si>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</si>
  <si>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</si>
  <si>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</si>
  <si>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</si>
  <si>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</si>
  <si>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</si>
  <si>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</si>
  <si>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</si>
  <si>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</si>
  <si>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</si>
  <si>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</si>
  <si>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</si>
  <si>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</si>
  <si>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</si>
  <si>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</si>
  <si>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</si>
  <si>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</si>
  <si>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</si>
  <si>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</si>
  <si>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</si>
  <si>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</si>
  <si>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</si>
  <si>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</si>
  <si>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</si>
  <si>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</si>
  <si>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</si>
  <si>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</si>
  <si>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</si>
  <si>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</si>
  <si>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</si>
  <si>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</si>
  <si>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</si>
  <si>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</si>
  <si>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</si>
  <si>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</si>
  <si>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</si>
  <si>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</si>
  <si>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</si>
  <si>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</si>
  <si>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</si>
  <si>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</si>
  <si>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</si>
  <si>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</si>
  <si>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</si>
  <si>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</si>
  <si>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</si>
  <si>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</si>
  <si>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</si>
  <si>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</si>
  <si>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</si>
  <si>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</si>
  <si>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</si>
  <si>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</si>
  <si>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</si>
  <si>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</si>
  <si>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</si>
  <si>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</si>
  <si>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</si>
  <si>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</si>
  <si>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</si>
  <si>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</si>
  <si>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</si>
  <si>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</si>
  <si>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</si>
  <si>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</si>
  <si>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</si>
  <si>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</si>
  <si>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</si>
  <si>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</si>
  <si>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</si>
  <si>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</si>
  <si>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</si>
  <si>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</si>
  <si>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</si>
  <si>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</si>
  <si>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</si>
  <si>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</si>
  <si>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</si>
  <si>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</si>
  <si>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</si>
  <si>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</si>
  <si>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</si>
  <si>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</si>
  <si>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</si>
  <si>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</si>
  <si>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</si>
  <si>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</si>
  <si>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</si>
  <si>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</si>
  <si>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</si>
  <si>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</si>
  <si>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</si>
  <si>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</si>
  <si>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</si>
  <si>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</si>
  <si>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</si>
  <si>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</si>
  <si>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</si>
  <si>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</si>
  <si>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</si>
  <si>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</si>
  <si>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</si>
  <si>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</si>
  <si>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</si>
  <si>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</si>
  <si>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</si>
  <si>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</si>
  <si>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</si>
  <si>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</si>
  <si>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</si>
  <si>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</si>
  <si>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</si>
  <si>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</si>
  <si>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</si>
  <si>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</si>
  <si>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</si>
  <si>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</si>
  <si>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</si>
  <si>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</si>
  <si>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</si>
  <si>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</si>
  <si>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</si>
  <si>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</si>
  <si>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</si>
  <si>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</si>
  <si>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</si>
  <si>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</si>
  <si>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</si>
  <si>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</si>
  <si>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</si>
  <si>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</si>
  <si>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</si>
  <si>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</si>
  <si>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</si>
  <si>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</si>
  <si>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</si>
  <si>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</si>
  <si>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</si>
  <si>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</si>
  <si>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</si>
  <si>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</si>
  <si>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</si>
  <si>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</si>
  <si>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</si>
  <si>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</si>
  <si>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</si>
  <si>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</si>
  <si>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</si>
  <si>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</si>
  <si>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</si>
  <si>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</si>
  <si>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</si>
  <si>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</si>
  <si>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</si>
  <si>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</si>
  <si>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</si>
  <si>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</si>
  <si>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</si>
  <si>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</si>
  <si>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</si>
  <si>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</si>
  <si>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</si>
  <si>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</si>
  <si>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</si>
  <si>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</si>
  <si>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</si>
  <si>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</si>
  <si>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</si>
  <si>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</si>
  <si>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</si>
  <si>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</si>
  <si>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</si>
  <si>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</si>
  <si>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</si>
  <si>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</si>
  <si>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</si>
  <si>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</si>
  <si>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</si>
  <si>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</si>
  <si>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</si>
  <si>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</si>
  <si>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</si>
  <si>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</si>
  <si>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</si>
  <si>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</si>
  <si>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</si>
  <si>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</si>
  <si>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</si>
  <si>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</si>
  <si>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</si>
  <si>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</si>
  <si>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</si>
  <si>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</si>
  <si>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</si>
  <si>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</si>
  <si>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</si>
  <si>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</si>
  <si>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</si>
  <si>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</si>
  <si>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</si>
  <si>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</si>
  <si>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</si>
  <si>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</si>
  <si>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</si>
  <si>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</si>
  <si>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</si>
  <si>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</si>
  <si>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</si>
  <si>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</si>
  <si>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</si>
  <si>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</si>
  <si>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</si>
  <si>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</si>
  <si>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</si>
  <si>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</si>
  <si>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</si>
  <si>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</si>
  <si>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</si>
  <si>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</si>
  <si>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</si>
  <si>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</si>
  <si>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</si>
  <si>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</si>
  <si>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</si>
  <si>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</si>
  <si>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</si>
  <si>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</si>
  <si>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</si>
  <si>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</si>
  <si>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</si>
  <si>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</si>
  <si>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</si>
  <si>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</si>
  <si>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</si>
  <si>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</si>
  <si>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</si>
  <si>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</si>
  <si>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</si>
  <si>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</si>
  <si>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</si>
  <si>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</si>
  <si>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</si>
  <si>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</si>
  <si>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</si>
  <si>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</si>
  <si>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</si>
  <si>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</si>
  <si>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</si>
  <si>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</si>
  <si>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</si>
  <si>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</si>
  <si>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</si>
  <si>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</si>
  <si>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</si>
  <si>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</si>
  <si>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</si>
  <si>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</si>
  <si>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</si>
  <si>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</si>
  <si>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</si>
  <si>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</si>
  <si>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</si>
  <si>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</si>
  <si>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</si>
  <si>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</si>
  <si>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</si>
  <si>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</si>
  <si>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</si>
  <si>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</si>
  <si>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</si>
  <si>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</si>
  <si>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</si>
  <si>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</si>
  <si>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</si>
  <si>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</si>
  <si>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</si>
  <si>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</si>
  <si>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</si>
  <si>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</si>
  <si>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</si>
  <si>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</si>
  <si>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</si>
  <si>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</si>
  <si>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</si>
  <si>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</si>
  <si>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</si>
  <si>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</si>
  <si>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</si>
  <si>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</si>
  <si>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</si>
  <si>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</si>
  <si>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</si>
  <si>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</si>
  <si>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</si>
  <si>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</si>
  <si>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</si>
  <si>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</si>
  <si>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</si>
  <si>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</si>
  <si>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</si>
  <si>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</si>
  <si>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</si>
  <si>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</si>
  <si>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</si>
  <si>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</si>
  <si>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</si>
  <si>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</si>
  <si>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</si>
  <si>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</si>
  <si>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</si>
  <si>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</si>
  <si>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</si>
  <si>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</si>
  <si>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</si>
  <si>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</si>
  <si>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</si>
  <si>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</si>
  <si>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</si>
  <si>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</si>
  <si>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</si>
  <si>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</si>
  <si>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</si>
  <si>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</si>
  <si>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</si>
  <si>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</si>
  <si>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</si>
  <si>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</si>
  <si>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</si>
  <si>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</si>
  <si>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</si>
  <si>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</si>
  <si>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</si>
  <si>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</si>
  <si>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</si>
  <si>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</si>
  <si>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</si>
  <si>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</si>
  <si>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</si>
  <si>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</si>
  <si>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</si>
  <si>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</si>
  <si>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</si>
  <si>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</si>
  <si>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</si>
  <si>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</si>
  <si>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</si>
  <si>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</si>
  <si>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</si>
  <si>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</si>
  <si>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</si>
  <si>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</si>
  <si>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</si>
  <si>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</si>
  <si>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</si>
  <si>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</si>
  <si>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</si>
  <si>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</si>
  <si>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</si>
  <si>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</si>
  <si>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</si>
  <si>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</si>
  <si>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</si>
  <si>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</si>
  <si>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</si>
  <si>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</si>
  <si>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</si>
  <si>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</si>
  <si>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</si>
  <si>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</si>
  <si>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</si>
  <si>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</si>
  <si>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</si>
  <si>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</si>
  <si>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</si>
  <si>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</si>
  <si>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</si>
  <si>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</si>
  <si>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</si>
  <si>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</si>
  <si>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</si>
  <si>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</si>
  <si>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</si>
  <si>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</si>
  <si>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</si>
  <si>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</si>
  <si>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</si>
  <si>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</si>
  <si>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</si>
  <si>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</si>
  <si>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</si>
  <si>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</si>
  <si>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</si>
  <si>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</si>
  <si>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</si>
  <si>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</si>
  <si>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</si>
  <si>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</si>
  <si>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</si>
  <si>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</si>
  <si>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</si>
  <si>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</si>
  <si>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</si>
  <si>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</si>
  <si>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</si>
  <si>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</si>
  <si>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</si>
  <si>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</si>
  <si>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</si>
  <si>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</si>
  <si>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</si>
  <si>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</si>
  <si>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</si>
  <si>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</si>
  <si>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</si>
  <si>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</si>
  <si>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</si>
  <si>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</si>
  <si>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</si>
  <si>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</si>
  <si>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</si>
  <si>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</si>
  <si>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</si>
  <si>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</si>
  <si>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</si>
  <si>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</si>
  <si>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</si>
  <si>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</si>
  <si>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</si>
  <si>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</si>
  <si>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</si>
  <si>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</si>
  <si>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</si>
  <si>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</si>
  <si>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</si>
  <si>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</si>
  <si>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</si>
  <si>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</si>
  <si>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</si>
  <si>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</si>
  <si>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</si>
  <si>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</si>
  <si>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</si>
  <si>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</si>
  <si>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</si>
  <si>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</si>
  <si>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</si>
  <si>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</si>
  <si>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</si>
  <si>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</si>
  <si>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</si>
  <si>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</si>
  <si>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</si>
  <si>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</si>
  <si>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</si>
  <si>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</si>
  <si>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</si>
  <si>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</si>
  <si>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</si>
  <si>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</si>
  <si>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</si>
  <si>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</si>
  <si>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</si>
  <si>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</si>
  <si>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</si>
  <si>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</si>
  <si>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</si>
  <si>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</si>
  <si>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</si>
  <si>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</si>
  <si>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</si>
  <si>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</si>
  <si>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</si>
  <si>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</si>
  <si>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</si>
  <si>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</si>
  <si>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</si>
  <si>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</si>
  <si>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</si>
  <si>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</si>
  <si>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</si>
  <si>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</si>
  <si>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</si>
  <si>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</si>
  <si>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</si>
  <si>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</si>
  <si>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</si>
  <si>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</si>
  <si>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</si>
  <si>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</si>
  <si>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</si>
  <si>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</si>
  <si>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</si>
  <si>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</si>
  <si>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</si>
  <si>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</si>
  <si>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</si>
  <si>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</si>
  <si>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</si>
  <si>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</si>
  <si>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</si>
  <si>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</si>
  <si>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</si>
  <si>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</si>
  <si>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</si>
  <si>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</si>
  <si>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</si>
  <si>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</si>
  <si>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</si>
  <si>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</si>
  <si>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</si>
  <si>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</si>
  <si>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</si>
  <si>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</si>
  <si>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</si>
  <si>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</si>
  <si>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</si>
  <si>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</si>
  <si>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</si>
  <si>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</si>
  <si>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</si>
  <si>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</si>
  <si>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</si>
  <si>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</si>
  <si>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</si>
  <si>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</si>
  <si>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</si>
  <si>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</si>
  <si>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</si>
  <si>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</si>
  <si>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</si>
  <si>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</si>
  <si>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</si>
  <si>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</si>
  <si>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</si>
  <si>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</si>
  <si>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</si>
  <si>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</si>
  <si>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</si>
  <si>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</si>
  <si>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</si>
  <si>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</si>
  <si>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</si>
  <si>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</si>
  <si>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</si>
  <si>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</si>
  <si>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</si>
  <si>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</si>
  <si>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</si>
  <si>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</si>
  <si>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</si>
  <si>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</si>
  <si>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</si>
  <si>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</si>
  <si>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</si>
  <si>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</si>
  <si>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</si>
  <si>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</si>
  <si>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</si>
  <si>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</si>
  <si>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</si>
  <si>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</si>
  <si>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</si>
  <si>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</si>
  <si>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</si>
  <si>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</si>
  <si>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</si>
  <si>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</si>
  <si>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</si>
  <si>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</si>
  <si>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</si>
  <si>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</si>
  <si>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</si>
  <si>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</si>
  <si>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</si>
  <si>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</si>
  <si>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</si>
  <si>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</si>
  <si>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</si>
  <si>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</si>
  <si>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</si>
  <si>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</si>
  <si>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</si>
  <si>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</si>
  <si>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</si>
  <si>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</si>
  <si>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</si>
  <si>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</si>
  <si>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</si>
  <si>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</si>
  <si>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</si>
  <si>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</si>
  <si>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</si>
  <si>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</si>
  <si>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</si>
  <si>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</si>
  <si>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</si>
  <si>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</si>
  <si>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</si>
  <si>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</si>
  <si>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</si>
  <si>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</si>
  <si>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</si>
  <si>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</si>
  <si>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</si>
  <si>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</si>
  <si>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</si>
  <si>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</si>
  <si>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</si>
  <si>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</si>
  <si>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</si>
  <si>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</si>
  <si>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</si>
  <si>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</si>
  <si>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</si>
  <si>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</si>
  <si>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</si>
  <si>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</si>
  <si>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</si>
  <si>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</si>
  <si>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</si>
  <si>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</si>
  <si>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</si>
  <si>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</si>
  <si>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</si>
  <si>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</si>
  <si>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</si>
  <si>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</si>
  <si>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</si>
  <si>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</si>
  <si>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</si>
  <si>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</si>
  <si>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</si>
  <si>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</si>
  <si>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</si>
  <si>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</si>
  <si>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</si>
  <si>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</si>
  <si>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</si>
  <si>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</si>
  <si>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</si>
  <si>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</si>
  <si>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</si>
  <si>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</si>
  <si>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</si>
  <si>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</si>
  <si>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</si>
  <si>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</si>
  <si>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</si>
  <si>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</si>
  <si>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</si>
  <si>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</si>
  <si>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</si>
  <si>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</si>
  <si>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</si>
  <si>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</si>
  <si>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</si>
  <si>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</si>
  <si>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</si>
  <si>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</si>
  <si>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</si>
  <si>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</si>
  <si>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</si>
  <si>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</si>
  <si>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</si>
  <si>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</si>
  <si>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</si>
  <si>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</si>
  <si>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</si>
  <si>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</si>
  <si>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</si>
  <si>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</si>
  <si>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</si>
  <si>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</si>
  <si>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</si>
  <si>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</si>
  <si>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</si>
  <si>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</si>
  <si>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</si>
  <si>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</si>
  <si>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</si>
  <si>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</si>
  <si>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</si>
  <si>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</si>
  <si>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</si>
  <si>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</si>
  <si>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</si>
  <si>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</si>
  <si>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</si>
  <si>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</si>
  <si>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</si>
  <si>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</si>
  <si>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</si>
  <si>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</si>
  <si>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</si>
  <si>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</si>
  <si>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</si>
  <si>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</si>
  <si>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</si>
  <si>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</si>
  <si>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</si>
  <si>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</si>
  <si>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</si>
  <si>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</si>
  <si>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</si>
  <si>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</si>
  <si>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</si>
  <si>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</si>
  <si>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</si>
  <si>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</si>
  <si>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</si>
  <si>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</si>
  <si>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</si>
  <si>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</si>
  <si>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</si>
  <si>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</si>
  <si>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</si>
  <si>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</si>
  <si>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</si>
  <si>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</si>
  <si>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</si>
  <si>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</si>
  <si>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</si>
  <si>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</si>
  <si>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</si>
  <si>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</si>
  <si>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</si>
  <si>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</si>
  <si>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</si>
  <si>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</si>
  <si>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</si>
  <si>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</si>
  <si>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</si>
  <si>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</si>
  <si>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</si>
  <si>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</si>
  <si>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</si>
  <si>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</si>
  <si>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</si>
  <si>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</si>
  <si>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</si>
  <si>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</si>
  <si>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</si>
  <si>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</si>
  <si>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</si>
  <si>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</si>
  <si>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</si>
  <si>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</si>
  <si>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</si>
  <si>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</si>
  <si>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</si>
  <si>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</si>
  <si>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</si>
  <si>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</si>
  <si>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</si>
  <si>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</si>
  <si>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</si>
  <si>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</si>
  <si>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</si>
  <si>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</si>
  <si>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</si>
  <si>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</si>
  <si>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</si>
  <si>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</si>
  <si>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</si>
  <si>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</si>
  <si>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</si>
  <si>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</si>
  <si>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</si>
  <si>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</si>
  <si>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</si>
  <si>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</si>
  <si>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</si>
  <si>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</si>
  <si>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</si>
  <si>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</si>
  <si>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</si>
  <si>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</si>
  <si>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</si>
  <si>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</si>
  <si>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</si>
  <si>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</si>
  <si>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</si>
  <si>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</si>
  <si>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</si>
  <si>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</si>
  <si>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</si>
  <si>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</si>
  <si>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</si>
  <si>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</si>
  <si>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</si>
  <si>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</si>
  <si>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</si>
  <si>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</si>
  <si>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</si>
  <si>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</si>
  <si>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</si>
  <si>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</si>
  <si>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</si>
  <si>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</si>
  <si>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</si>
  <si>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</si>
  <si>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</si>
  <si>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</si>
  <si>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</si>
  <si>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</si>
  <si>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</si>
  <si>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</si>
  <si>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</si>
  <si>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</si>
  <si>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</si>
  <si>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</si>
  <si>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</si>
  <si>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</si>
  <si>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</si>
  <si>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</si>
  <si>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</si>
  <si>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</si>
  <si>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</si>
  <si>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</si>
  <si>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</si>
  <si>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</si>
  <si>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</si>
  <si>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</si>
  <si>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</si>
  <si>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</si>
  <si>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</si>
  <si>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</si>
  <si>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</si>
  <si>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</si>
  <si>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</si>
  <si>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</si>
  <si>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</si>
  <si>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</si>
  <si>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</si>
  <si>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</si>
  <si>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</si>
  <si>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</si>
  <si>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</si>
  <si>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</si>
  <si>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</si>
  <si>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</si>
  <si>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</si>
  <si>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</si>
  <si>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</si>
  <si>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</si>
  <si>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</si>
  <si>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</si>
  <si>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</si>
  <si>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</si>
  <si>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</si>
  <si>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</si>
  <si>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</si>
  <si>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</si>
  <si>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</si>
  <si>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</si>
  <si>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</si>
  <si>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</si>
  <si>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</si>
  <si>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</si>
  <si>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</si>
  <si>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</si>
  <si>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</si>
  <si>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</si>
  <si>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</si>
  <si>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</si>
  <si>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</si>
  <si>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</si>
  <si>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</si>
  <si>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</si>
  <si>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</si>
  <si>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</si>
  <si>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</si>
  <si>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</si>
  <si>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</si>
  <si>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</si>
  <si>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</si>
  <si>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</si>
  <si>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</si>
  <si>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</si>
  <si>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</si>
  <si>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</si>
  <si>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</si>
  <si>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</si>
  <si>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</si>
  <si>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</si>
  <si>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</si>
  <si>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</si>
  <si>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</si>
  <si>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</si>
  <si>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</si>
  <si>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</si>
  <si>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</si>
  <si>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</si>
  <si>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</si>
  <si>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</si>
  <si>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</si>
  <si>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</si>
  <si>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</si>
  <si>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</si>
  <si>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</si>
  <si>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</si>
  <si>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</si>
  <si>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</si>
  <si>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</si>
  <si>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</si>
  <si>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</si>
  <si>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</si>
  <si>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</si>
  <si>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</si>
  <si>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</si>
  <si>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</si>
  <si>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</si>
  <si>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</si>
  <si>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</si>
  <si>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</si>
  <si>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</si>
  <si>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</si>
  <si>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</si>
  <si>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</si>
  <si>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</si>
  <si>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</si>
  <si>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</si>
  <si>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</si>
  <si>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</si>
  <si>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</si>
  <si>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</si>
  <si>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</si>
  <si>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</si>
  <si>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</si>
  <si>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</si>
  <si>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</si>
  <si>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</si>
  <si>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</si>
  <si>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</si>
  <si>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</si>
  <si>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</si>
  <si>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</si>
  <si>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</si>
  <si>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</si>
  <si>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</si>
  <si>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</si>
  <si>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</si>
  <si>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</si>
  <si>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</si>
  <si>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</si>
  <si>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</si>
  <si>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</si>
  <si>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</si>
  <si>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</si>
  <si>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</si>
  <si>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</si>
  <si>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</si>
  <si>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</si>
  <si>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</si>
  <si>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</si>
  <si>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</si>
  <si>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</si>
  <si>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</si>
  <si>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</si>
  <si>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</si>
  <si>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</si>
  <si>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</si>
  <si>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</si>
  <si>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</si>
  <si>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</si>
  <si>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</si>
  <si>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</si>
  <si>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</si>
  <si>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</si>
  <si>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</si>
  <si>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</si>
  <si>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</si>
  <si>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</si>
  <si>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</si>
  <si>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</si>
  <si>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</si>
  <si>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</si>
  <si>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</si>
  <si>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</si>
  <si>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</si>
  <si>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</si>
  <si>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</si>
  <si>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</si>
  <si>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</si>
  <si>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</si>
  <si>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</si>
  <si>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</si>
  <si>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</si>
  <si>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</si>
  <si>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</si>
  <si>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</si>
  <si>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</si>
  <si>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</si>
  <si>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</si>
  <si>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</si>
  <si>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</si>
  <si>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</si>
  <si>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</si>
  <si>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</si>
  <si>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</si>
  <si>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</si>
  <si>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</si>
  <si>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</si>
  <si>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</si>
  <si>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</si>
  <si>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</si>
  <si>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</si>
  <si>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</si>
  <si>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</si>
  <si>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</si>
  <si>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</si>
  <si>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</si>
  <si>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</si>
  <si>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</si>
  <si>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</si>
  <si>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</si>
  <si>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</si>
  <si>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</si>
  <si>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</si>
  <si>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</si>
  <si>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</si>
  <si>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</si>
  <si>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</si>
  <si>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</si>
  <si>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</si>
  <si>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</si>
  <si>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</si>
  <si>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</si>
  <si>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</si>
  <si>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</si>
  <si>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</si>
  <si>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</si>
  <si>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</si>
  <si>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</si>
  <si>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</si>
  <si>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</si>
  <si>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</si>
  <si>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</si>
  <si>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</si>
  <si>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</si>
  <si>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</si>
  <si>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</si>
  <si>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</si>
  <si>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</si>
  <si>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</si>
  <si>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</si>
  <si>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</si>
  <si>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</si>
  <si>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</si>
  <si>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</si>
  <si>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</si>
  <si>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</si>
  <si>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</si>
  <si>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</si>
  <si>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</si>
  <si>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</si>
  <si>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</si>
  <si>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</si>
  <si>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</si>
  <si>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</si>
  <si>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</si>
  <si>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</si>
  <si>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</si>
  <si>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</si>
  <si>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</si>
  <si>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</si>
  <si>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</si>
  <si>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</si>
  <si>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</si>
  <si>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</si>
  <si>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</si>
  <si>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</si>
  <si>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</si>
  <si>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</si>
  <si>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</si>
  <si>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</si>
  <si>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</si>
  <si>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</si>
  <si>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</si>
  <si>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</si>
  <si>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</si>
  <si>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</si>
  <si>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</si>
  <si>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</si>
  <si>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</si>
  <si>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</si>
  <si>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</si>
  <si>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</si>
  <si>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</si>
  <si>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</si>
  <si>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</si>
  <si>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</si>
  <si>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</si>
  <si>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</si>
  <si>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</si>
  <si>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</si>
  <si>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</si>
  <si>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</si>
  <si>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</si>
  <si>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</si>
  <si>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</si>
  <si>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</si>
  <si>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</si>
  <si>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</si>
  <si>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</si>
  <si>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</si>
  <si>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</si>
  <si>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</si>
  <si>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</si>
  <si>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</si>
  <si>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</si>
  <si>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</si>
  <si>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</si>
  <si>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</si>
  <si>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</si>
  <si>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</si>
  <si>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</si>
  <si>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</si>
  <si>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</si>
  <si>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</si>
  <si>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</si>
  <si>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</si>
  <si>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</si>
  <si>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</si>
  <si>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</si>
  <si>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</si>
  <si>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</si>
  <si>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</si>
  <si>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</si>
  <si>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</si>
  <si>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</si>
  <si>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</si>
  <si>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</si>
  <si>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</si>
  <si>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</si>
  <si>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</si>
  <si>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</si>
  <si>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</si>
  <si>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</si>
  <si>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</si>
  <si>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</si>
  <si>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</si>
  <si>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</si>
  <si>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</si>
  <si>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</si>
  <si>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</si>
  <si>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</si>
  <si>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</si>
  <si>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</si>
  <si>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</si>
  <si>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</si>
  <si>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</si>
  <si>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</si>
  <si>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</si>
  <si>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</si>
  <si>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</si>
  <si>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</si>
  <si>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</si>
  <si>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</si>
  <si>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</si>
  <si>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</si>
  <si>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</si>
  <si>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</si>
  <si>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</si>
  <si>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</si>
  <si>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</si>
  <si>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</si>
  <si>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</si>
  <si>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</si>
  <si>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</si>
  <si>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</si>
  <si>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</si>
  <si>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</si>
  <si>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</si>
  <si>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</si>
  <si>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</si>
  <si>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</si>
  <si>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</si>
  <si>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</si>
  <si>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</si>
  <si>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</si>
  <si>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</si>
  <si>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</si>
  <si>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</si>
  <si>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</si>
  <si>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</si>
  <si>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</si>
  <si>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</si>
  <si>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</si>
  <si>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</si>
  <si>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</si>
  <si>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</si>
  <si>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</si>
  <si>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</si>
  <si>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</si>
  <si>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</si>
  <si>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</si>
  <si>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</si>
  <si>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</si>
  <si>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</si>
  <si>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</si>
  <si>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</si>
  <si>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</si>
  <si>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</si>
  <si>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</si>
  <si>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</si>
  <si>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</si>
  <si>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</si>
  <si>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</si>
  <si>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</si>
  <si>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</si>
  <si>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</si>
  <si>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</si>
  <si>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</si>
  <si>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</si>
  <si>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</si>
  <si>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</si>
  <si>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</si>
  <si>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</si>
  <si>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</si>
  <si>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</si>
  <si>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</si>
  <si>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</si>
  <si>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</si>
  <si>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</si>
  <si>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</si>
  <si>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</si>
  <si>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</si>
  <si>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</si>
  <si>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</si>
  <si>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</si>
  <si>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</si>
  <si>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</si>
  <si>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</si>
  <si>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</si>
  <si>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</si>
  <si>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</si>
  <si>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</si>
  <si>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</si>
  <si>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</si>
  <si>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</si>
  <si>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</si>
  <si>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</si>
  <si>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</si>
  <si>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</si>
  <si>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</si>
  <si>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</si>
  <si>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</si>
  <si>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</si>
  <si>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</si>
  <si>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</si>
  <si>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</si>
  <si>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</si>
  <si>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</si>
  <si>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</si>
  <si>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</si>
  <si>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</si>
  <si>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</si>
  <si>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</si>
  <si>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</si>
  <si>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</si>
  <si>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</si>
  <si>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</si>
  <si>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</si>
  <si>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</si>
  <si>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</si>
  <si>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</si>
  <si>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</si>
  <si>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</si>
  <si>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</si>
  <si>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</si>
  <si>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</si>
  <si>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</si>
  <si>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</si>
  <si>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</si>
  <si>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</si>
  <si>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</si>
  <si>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</si>
  <si>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</si>
  <si>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</si>
  <si>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</si>
  <si>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</si>
  <si>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</si>
  <si>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</si>
  <si>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</si>
  <si>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</si>
  <si>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</si>
  <si>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</si>
  <si>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</si>
  <si>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</si>
  <si>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</si>
  <si>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</si>
  <si>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</si>
  <si>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</si>
  <si>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</si>
  <si>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</si>
  <si>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</si>
  <si>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</si>
  <si>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</si>
  <si>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</si>
  <si>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</si>
  <si>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</si>
  <si>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</si>
  <si>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</si>
  <si>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</si>
  <si>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</si>
  <si>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</si>
  <si>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</si>
  <si>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</si>
  <si>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</si>
  <si>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</si>
  <si>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</si>
  <si>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</si>
  <si>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</si>
  <si>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</si>
  <si>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</si>
  <si>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</si>
  <si>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</si>
  <si>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</si>
  <si>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</si>
  <si>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</si>
  <si>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</si>
  <si>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</si>
  <si>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</si>
  <si>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</si>
  <si>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</si>
  <si>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</si>
  <si>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</si>
  <si>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</si>
  <si>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</si>
  <si>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</si>
  <si>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</si>
  <si>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</si>
  <si>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</si>
  <si>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</si>
  <si>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</si>
  <si>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</si>
  <si>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</si>
  <si>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</si>
  <si>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</si>
  <si>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</si>
  <si>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</si>
  <si>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</si>
  <si>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</si>
  <si>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</si>
  <si>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</si>
  <si>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</si>
  <si>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</si>
  <si>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</si>
  <si>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</si>
  <si>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</si>
  <si>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</si>
  <si>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</si>
  <si>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</si>
  <si>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</si>
  <si>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</si>
  <si>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</si>
  <si>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</si>
  <si>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</si>
  <si>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</si>
  <si>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</si>
  <si>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</si>
  <si>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</si>
  <si>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</si>
  <si>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</si>
  <si>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</si>
  <si>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</si>
  <si>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</si>
  <si>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</si>
  <si>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</si>
  <si>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</si>
  <si>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</si>
  <si>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</si>
  <si>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</si>
  <si>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</si>
  <si>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</si>
  <si>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</si>
  <si>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</si>
  <si>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</si>
  <si>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</si>
  <si>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</si>
  <si>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</si>
  <si>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</si>
  <si>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</si>
  <si>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</si>
  <si>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</si>
  <si>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</si>
  <si>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</si>
  <si>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</si>
  <si>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</si>
  <si>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</si>
  <si>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</si>
  <si>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</si>
  <si>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</si>
  <si>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</si>
  <si>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</si>
  <si>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</si>
  <si>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</si>
  <si>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</si>
  <si>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</si>
  <si>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</si>
  <si>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</si>
  <si>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</si>
  <si>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</si>
  <si>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</si>
  <si>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</si>
  <si>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</si>
  <si>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</si>
  <si>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</si>
  <si>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</si>
  <si>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</si>
  <si>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</si>
  <si>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</si>
  <si>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</si>
  <si>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</si>
  <si>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</si>
  <si>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</si>
  <si>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</si>
  <si>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</si>
  <si>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</si>
  <si>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</si>
  <si>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</si>
  <si>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</si>
  <si>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</si>
  <si>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</si>
  <si>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</si>
  <si>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</si>
  <si>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</si>
  <si>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</si>
  <si>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</si>
  <si>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</si>
  <si>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</si>
  <si>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</si>
  <si>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</si>
  <si>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</si>
  <si>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</si>
  <si>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</si>
  <si>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</si>
  <si>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</si>
  <si>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</si>
  <si>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</si>
  <si>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</si>
  <si>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</si>
  <si>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</si>
  <si>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</si>
  <si>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</si>
  <si>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</si>
  <si>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</si>
  <si>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</si>
  <si>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</si>
  <si>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</si>
  <si>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</si>
  <si>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</si>
  <si>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</si>
  <si>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</si>
  <si>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</si>
  <si>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</si>
  <si>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</si>
  <si>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</si>
  <si>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</si>
  <si>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</si>
  <si>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</si>
  <si>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</si>
  <si>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</si>
  <si>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</si>
  <si>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</si>
  <si>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</si>
  <si>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</si>
  <si>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</si>
  <si>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</si>
  <si>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</si>
  <si>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</si>
  <si>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</si>
  <si>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</si>
  <si>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</si>
  <si>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</si>
  <si>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</si>
  <si>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</si>
  <si>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</si>
  <si>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</si>
  <si>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</si>
  <si>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</si>
  <si>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</si>
  <si>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</si>
  <si>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</si>
  <si>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</si>
  <si>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</si>
  <si>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</si>
  <si>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</si>
  <si>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</si>
  <si>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</si>
  <si>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</si>
  <si>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</si>
  <si>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</si>
  <si>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</si>
  <si>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</si>
  <si>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</si>
  <si>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</si>
  <si>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</si>
  <si>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</si>
  <si>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</si>
  <si>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</si>
  <si>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</si>
  <si>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</si>
  <si>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</si>
  <si>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</si>
  <si>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</si>
  <si>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</si>
  <si>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</si>
  <si>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</si>
  <si>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</si>
  <si>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</si>
  <si>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</si>
  <si>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</si>
  <si>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</si>
  <si>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</si>
  <si>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</si>
  <si>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</si>
  <si>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</si>
  <si>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</si>
  <si>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</si>
  <si>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</si>
  <si>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</si>
  <si>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</si>
  <si>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</si>
  <si>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</si>
  <si>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</si>
  <si>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</si>
  <si>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</si>
  <si>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</si>
  <si>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</si>
  <si>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</si>
  <si>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</si>
  <si>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</si>
  <si>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</si>
  <si>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</si>
  <si>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</si>
  <si>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</si>
  <si>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</si>
  <si>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</si>
  <si>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</si>
  <si>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</si>
  <si>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</si>
  <si>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</si>
  <si>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</si>
  <si>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</si>
  <si>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</si>
  <si>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</si>
  <si>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</si>
  <si>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</si>
  <si>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</si>
  <si>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</si>
  <si>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</si>
  <si>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</si>
  <si>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</si>
  <si>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</si>
  <si>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</si>
  <si>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</si>
  <si>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</si>
  <si>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</si>
  <si>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</si>
  <si>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</si>
  <si>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</si>
  <si>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</si>
  <si>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</si>
  <si>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</si>
  <si>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</si>
  <si>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</si>
  <si>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</si>
  <si>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</si>
  <si>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</si>
  <si>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</si>
  <si>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</si>
  <si>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</si>
  <si>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</si>
  <si>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</si>
  <si>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</si>
  <si>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</si>
  <si>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</si>
  <si>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</si>
  <si>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</si>
  <si>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</si>
  <si>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</si>
  <si>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</si>
  <si>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</si>
  <si>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</si>
  <si>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</si>
  <si>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</si>
  <si>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</si>
  <si>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</si>
  <si>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</si>
  <si>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</si>
  <si>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</si>
  <si>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</si>
  <si>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</si>
  <si>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</si>
  <si>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</si>
  <si>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</si>
  <si>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</si>
  <si>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</si>
  <si>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</si>
  <si>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</si>
  <si>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</si>
  <si>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</si>
  <si>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</si>
  <si>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</si>
  <si>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</si>
  <si>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</si>
  <si>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</si>
  <si>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</si>
  <si>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</si>
  <si>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</si>
  <si>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</si>
  <si>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</si>
  <si>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</si>
  <si>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</si>
  <si>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</si>
  <si>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</si>
  <si>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</si>
  <si>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</si>
  <si>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</si>
  <si>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</si>
  <si>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</si>
  <si>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</si>
  <si>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</si>
  <si>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</si>
  <si>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</si>
  <si>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</si>
  <si>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</si>
  <si>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</si>
  <si>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</si>
  <si>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</si>
  <si>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</si>
  <si>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</si>
  <si>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</si>
  <si>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</si>
  <si>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</si>
  <si>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</si>
  <si>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</si>
  <si>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</si>
  <si>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</si>
  <si>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</si>
  <si>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</si>
  <si>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</si>
  <si>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</si>
  <si>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</si>
  <si>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</si>
  <si>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</si>
  <si>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</si>
  <si>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</si>
  <si>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</si>
  <si>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</si>
  <si>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</si>
  <si>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</si>
  <si>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</si>
  <si>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</si>
  <si>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</si>
  <si>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</si>
  <si>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</si>
  <si>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</si>
  <si>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</si>
  <si>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</si>
  <si>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</si>
  <si>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</si>
  <si>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</si>
  <si>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</si>
  <si>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</si>
  <si>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</si>
  <si>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</si>
  <si>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</si>
  <si>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</si>
  <si>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</si>
  <si>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</si>
  <si>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</si>
  <si>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</si>
  <si>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</si>
  <si>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</si>
  <si>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</si>
  <si>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</si>
  <si>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</si>
  <si>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</si>
  <si>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</si>
  <si>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</si>
  <si>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</si>
  <si>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</si>
  <si>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</si>
  <si>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</si>
  <si>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</si>
  <si>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</si>
  <si>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</si>
  <si>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</si>
  <si>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</si>
  <si>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</si>
  <si>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</si>
  <si>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</si>
  <si>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</si>
  <si>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</si>
  <si>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</si>
  <si>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</si>
  <si>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</si>
  <si>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</si>
  <si>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</si>
  <si>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</si>
  <si>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</si>
  <si>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</si>
  <si>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</si>
  <si>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</si>
  <si>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</si>
  <si>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</si>
  <si>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</si>
  <si>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</si>
  <si>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</si>
  <si>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</si>
  <si>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</si>
  <si>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</si>
  <si>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</si>
  <si>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</si>
  <si>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</si>
  <si>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</si>
  <si>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</si>
  <si>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</si>
  <si>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</si>
  <si>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</si>
  <si>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</si>
  <si>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</si>
  <si>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</si>
  <si>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</si>
  <si>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</si>
  <si>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</si>
  <si>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</si>
  <si>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</si>
  <si>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</si>
  <si>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</si>
  <si>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</si>
  <si>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</si>
  <si>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</si>
  <si>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</si>
  <si>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</si>
  <si>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</si>
  <si>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</si>
  <si>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</si>
  <si>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</si>
  <si>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</si>
  <si>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</si>
  <si>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</si>
  <si>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</si>
  <si>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</si>
  <si>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</si>
  <si>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</si>
  <si>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</si>
  <si>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</si>
  <si>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</si>
  <si>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</si>
  <si>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</si>
  <si>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</si>
  <si>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</si>
  <si>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</si>
  <si>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</si>
  <si>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</si>
  <si>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</si>
  <si>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</si>
  <si>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</si>
  <si>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</si>
  <si>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</si>
  <si>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</si>
  <si>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</si>
  <si>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</si>
  <si>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</si>
  <si>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</si>
  <si>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</si>
  <si>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</si>
  <si>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</si>
  <si>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</si>
  <si>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</si>
  <si>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</si>
  <si>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</si>
  <si>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</si>
  <si>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</si>
  <si>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</si>
  <si>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</si>
  <si>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</si>
  <si>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</si>
  <si>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</si>
  <si>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</si>
  <si>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</si>
  <si>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</si>
  <si>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</si>
  <si>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</si>
  <si>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</si>
  <si>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</si>
  <si>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</si>
  <si>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</si>
  <si>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</si>
  <si>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</si>
  <si>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</si>
  <si>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</si>
  <si>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</si>
  <si>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</si>
  <si>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</si>
  <si>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</si>
  <si>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</si>
  <si>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</si>
  <si>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</si>
  <si>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</si>
  <si>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</si>
  <si>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</si>
  <si>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</si>
  <si>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</si>
  <si>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</si>
  <si>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</si>
  <si>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</si>
  <si>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</si>
  <si>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</si>
  <si>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</si>
  <si>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</si>
  <si>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</si>
  <si>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</si>
  <si>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</si>
  <si>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</si>
  <si>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</si>
  <si>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</si>
  <si>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</si>
  <si>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</si>
  <si>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</si>
  <si>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</si>
  <si>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</si>
  <si>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</si>
  <si>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</si>
  <si>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</si>
  <si>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</si>
  <si>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</si>
  <si>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</si>
  <si>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</si>
  <si>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</si>
  <si>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</si>
  <si>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</si>
  <si>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</si>
  <si>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</si>
  <si>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</si>
  <si>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</si>
  <si>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</si>
  <si>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</si>
  <si>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</si>
  <si>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</si>
  <si>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</si>
  <si>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</si>
  <si>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</si>
  <si>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</si>
  <si>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</si>
  <si>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</si>
  <si>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</si>
  <si>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</si>
  <si>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</si>
  <si>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</si>
  <si>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</si>
  <si>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</si>
  <si>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</si>
  <si>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</si>
  <si>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</si>
  <si>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</si>
  <si>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</si>
  <si>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</si>
  <si>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</si>
  <si>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</si>
  <si>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</si>
  <si>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</si>
  <si>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</si>
  <si>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</si>
  <si>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</si>
  <si>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</si>
  <si>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</si>
  <si>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</si>
  <si>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</si>
  <si>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</si>
  <si>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</si>
  <si>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</si>
  <si>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</si>
  <si>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</si>
  <si>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</si>
  <si>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</si>
  <si>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</si>
  <si>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</si>
  <si>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</si>
  <si>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</si>
  <si>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</si>
  <si>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</si>
  <si>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</si>
  <si>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</si>
  <si>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</si>
  <si>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</si>
  <si>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</si>
  <si>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</si>
  <si>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</si>
  <si>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</si>
  <si>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</si>
  <si>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</si>
  <si>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</si>
  <si>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</si>
  <si>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</si>
  <si>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</si>
  <si>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</si>
  <si>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</si>
  <si>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</si>
  <si>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</si>
  <si>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</si>
  <si>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</si>
  <si>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</si>
  <si>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</si>
  <si>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</si>
  <si>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</si>
  <si>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</si>
  <si>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</si>
  <si>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</si>
  <si>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</si>
  <si>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</si>
  <si>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</si>
  <si>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</si>
  <si>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</si>
  <si>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</si>
  <si>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</si>
  <si>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</si>
  <si>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</si>
  <si>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</si>
  <si>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</si>
  <si>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</si>
  <si>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</si>
  <si>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</si>
  <si>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</si>
  <si>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</si>
  <si>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</si>
  <si>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</si>
  <si>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</si>
  <si>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</si>
  <si>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</si>
  <si>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</si>
  <si>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</si>
  <si>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</si>
  <si>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</si>
  <si>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</si>
  <si>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</si>
  <si>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</si>
  <si>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</si>
  <si>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</si>
  <si>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</si>
  <si>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</si>
  <si>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</si>
  <si>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</si>
  <si>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</si>
  <si>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</si>
  <si>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</si>
  <si>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</si>
  <si>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</si>
  <si>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</si>
  <si>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</si>
  <si>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</si>
  <si>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</si>
  <si>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</si>
  <si>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</si>
  <si>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</si>
  <si>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</si>
  <si>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</si>
  <si>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</si>
  <si>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</si>
  <si>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</si>
  <si>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</si>
  <si>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</si>
  <si>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</si>
  <si>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</si>
  <si>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</si>
  <si>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</si>
  <si>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</si>
  <si>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</si>
  <si>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</si>
  <si>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</si>
  <si>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</si>
  <si>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</si>
  <si>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</si>
  <si>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</si>
  <si>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</si>
  <si>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</si>
  <si>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</si>
  <si>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</si>
  <si>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</si>
  <si>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</si>
  <si>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</si>
  <si>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</si>
  <si>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</si>
  <si>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</si>
  <si>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</si>
  <si>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</si>
  <si>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</si>
  <si>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</si>
  <si>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</si>
  <si>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</si>
  <si>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</si>
  <si>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</si>
  <si>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</si>
  <si>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</si>
  <si>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</si>
  <si>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</si>
  <si>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</si>
  <si>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</si>
  <si>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</si>
  <si>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</si>
  <si>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</si>
  <si>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</si>
  <si>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</si>
  <si>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</si>
  <si>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</si>
  <si>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</si>
  <si>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</si>
  <si>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</si>
  <si>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</si>
  <si>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</si>
  <si>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</si>
  <si>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</si>
  <si>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</si>
  <si>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</si>
  <si>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</si>
  <si>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</si>
  <si>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</si>
  <si>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</si>
  <si>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</si>
  <si>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</si>
  <si>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</si>
  <si>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</si>
  <si>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</si>
  <si>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</si>
  <si>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</si>
  <si>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</si>
  <si>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</si>
  <si>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</si>
  <si>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</si>
  <si>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</si>
  <si>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</si>
  <si>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</si>
  <si>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</si>
  <si>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</si>
  <si>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</si>
  <si>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</si>
  <si>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</si>
  <si>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</si>
  <si>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</si>
  <si>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</si>
  <si>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</si>
  <si>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</si>
  <si>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</si>
  <si>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</si>
  <si>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</si>
  <si>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</si>
  <si>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</si>
  <si>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</si>
  <si>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</si>
  <si>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</si>
  <si>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</si>
  <si>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</si>
  <si>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</si>
  <si>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</si>
  <si>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</si>
  <si>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</si>
  <si>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</si>
  <si>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</si>
  <si>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</si>
  <si>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</si>
  <si>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</si>
  <si>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</si>
  <si>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</si>
  <si>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</si>
  <si>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</si>
  <si>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</si>
  <si>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</si>
  <si>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</si>
  <si>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</si>
  <si>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</si>
  <si>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</si>
  <si>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</si>
  <si>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</si>
  <si>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</si>
  <si>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</si>
  <si>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</si>
  <si>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</si>
  <si>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</si>
  <si>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</si>
  <si>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</si>
  <si>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</si>
  <si>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</si>
  <si>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</si>
  <si>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</si>
  <si>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</si>
  <si>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</si>
  <si>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</si>
  <si>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</si>
  <si>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</si>
  <si>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</si>
  <si>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</si>
  <si>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</si>
  <si>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</si>
  <si>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</si>
  <si>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</si>
  <si>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</si>
  <si>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</si>
  <si>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</si>
  <si>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</si>
  <si>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</si>
  <si>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</si>
  <si>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</si>
  <si>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</si>
  <si>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</si>
  <si>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</si>
  <si>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</si>
  <si>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</si>
  <si>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</si>
  <si>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</si>
  <si>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</si>
  <si>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</si>
  <si>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</si>
  <si>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</si>
  <si>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</si>
  <si>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</si>
  <si>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</si>
  <si>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</si>
  <si>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</si>
  <si>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</si>
  <si>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</si>
  <si>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</si>
  <si>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</si>
  <si>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</si>
  <si>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</si>
  <si>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</si>
  <si>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</si>
  <si>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</si>
  <si>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</si>
  <si>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</si>
  <si>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</si>
  <si>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</si>
  <si>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</si>
  <si>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</si>
  <si>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</si>
  <si>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</si>
  <si>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</si>
  <si>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</si>
  <si>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</si>
  <si>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</si>
  <si>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</si>
  <si>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</si>
  <si>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</si>
  <si>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</si>
  <si>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</si>
  <si>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</si>
  <si>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</si>
  <si>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</si>
  <si>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</si>
  <si>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</si>
  <si>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</si>
  <si>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</si>
  <si>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</si>
  <si>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</si>
  <si>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</si>
  <si>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</si>
  <si>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</si>
  <si>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</si>
  <si>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</si>
  <si>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</si>
  <si>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</si>
  <si>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</si>
  <si>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</si>
  <si>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</si>
  <si>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</si>
  <si>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</si>
  <si>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</si>
  <si>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</si>
  <si>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</si>
  <si>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</si>
  <si>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</si>
  <si>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</si>
  <si>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</si>
  <si>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</si>
  <si>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</si>
  <si>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</si>
  <si>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</si>
  <si>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</si>
  <si>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</si>
  <si>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</si>
  <si>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</si>
  <si>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</si>
  <si>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</si>
  <si>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</si>
  <si>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</si>
  <si>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</si>
  <si>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</si>
  <si>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</si>
  <si>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</si>
  <si>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</si>
  <si>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</si>
  <si>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</si>
  <si>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</si>
  <si>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</si>
  <si>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</si>
  <si>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</si>
  <si>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</si>
  <si>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</si>
  <si>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</si>
  <si>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</si>
  <si>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</si>
  <si>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</si>
  <si>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</si>
  <si>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</si>
  <si>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</si>
  <si>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</si>
  <si>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</si>
  <si>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</si>
  <si>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</si>
  <si>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</si>
  <si>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</si>
  <si>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</si>
  <si>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</si>
  <si>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</si>
  <si>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</si>
  <si>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</si>
  <si>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</si>
  <si>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</si>
  <si>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</si>
  <si>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</si>
  <si>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</si>
  <si>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</si>
  <si>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</si>
  <si>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</si>
  <si>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</si>
  <si>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</si>
  <si>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</si>
  <si>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</si>
  <si>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</si>
  <si>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</si>
  <si>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</si>
  <si>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</si>
  <si>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</si>
  <si>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</si>
  <si>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</si>
  <si>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</si>
  <si>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</si>
  <si>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</si>
  <si>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</si>
  <si>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</si>
  <si>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</si>
  <si>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</si>
  <si>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</si>
  <si>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</si>
  <si>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</si>
  <si>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</si>
  <si>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</si>
  <si>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</si>
  <si>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</si>
  <si>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</si>
  <si>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</si>
  <si>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</si>
  <si>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</si>
  <si>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</si>
  <si>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</si>
  <si>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</si>
  <si>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</si>
  <si>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</si>
  <si>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</si>
  <si>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</si>
  <si>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</si>
  <si>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</si>
  <si>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</si>
  <si>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</si>
  <si>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</si>
  <si>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</si>
  <si>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</si>
  <si>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</si>
  <si>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</si>
  <si>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</si>
  <si>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</si>
  <si>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</si>
  <si>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</si>
  <si>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</si>
  <si>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</si>
  <si>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</si>
  <si>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</si>
  <si>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</si>
  <si>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</si>
  <si>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</si>
  <si>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</si>
  <si>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</si>
  <si>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</si>
  <si>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</si>
  <si>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</si>
  <si>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</si>
  <si>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</si>
  <si>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</si>
  <si>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</si>
  <si>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</si>
  <si>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</si>
  <si>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</si>
  <si>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</si>
  <si>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</si>
  <si>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</si>
  <si>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</si>
  <si>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</si>
  <si>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</si>
  <si>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</si>
  <si>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</si>
  <si>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</si>
  <si>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</si>
  <si>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</si>
  <si>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</si>
  <si>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</si>
  <si>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</si>
  <si>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</si>
  <si>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</si>
  <si>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</si>
  <si>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</si>
  <si>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</si>
  <si>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</si>
  <si>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</si>
  <si>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</si>
  <si>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</si>
  <si>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</si>
  <si>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</si>
  <si>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</si>
  <si>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</si>
  <si>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</si>
  <si>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</si>
  <si>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</si>
  <si>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</si>
  <si>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</si>
  <si>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</si>
  <si>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</si>
  <si>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</si>
  <si>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</si>
  <si>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</si>
  <si>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</si>
  <si>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</si>
  <si>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</si>
  <si>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</si>
  <si>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</si>
  <si>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</si>
  <si>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</si>
  <si>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</si>
  <si>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</si>
  <si>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</si>
  <si>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</si>
  <si>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</si>
  <si>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</si>
  <si>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</si>
  <si>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</si>
  <si>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</si>
  <si>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</si>
  <si>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</si>
  <si>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</si>
  <si>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</si>
  <si>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</si>
  <si>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</si>
  <si>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</si>
  <si>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</si>
  <si>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</si>
  <si>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</si>
  <si>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</si>
  <si>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</si>
  <si>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</si>
  <si>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</si>
  <si>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</si>
  <si>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</si>
  <si>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</si>
  <si>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</si>
  <si>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</si>
  <si>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</si>
  <si>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</si>
  <si>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</si>
  <si>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</si>
  <si>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</si>
  <si>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</si>
  <si>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</si>
  <si>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</si>
  <si>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</si>
  <si>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</si>
  <si>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</si>
  <si>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</si>
  <si>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</si>
  <si>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</si>
  <si>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</si>
  <si>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</si>
  <si>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</si>
  <si>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</si>
  <si>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</si>
  <si>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</si>
  <si>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</si>
  <si>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</si>
  <si>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</si>
  <si>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</si>
  <si>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</si>
  <si>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</si>
  <si>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</si>
  <si>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</si>
  <si>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</si>
  <si>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</si>
  <si>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</si>
  <si>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</si>
  <si>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</si>
  <si>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</si>
  <si>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</si>
  <si>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</si>
  <si>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</si>
  <si>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</si>
  <si>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</si>
  <si>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</si>
  <si>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</si>
  <si>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</si>
  <si>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</si>
  <si>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</si>
  <si>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</si>
  <si>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</si>
  <si>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</si>
  <si>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</si>
  <si>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</si>
  <si>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</si>
  <si>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</si>
  <si>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</si>
  <si>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</si>
  <si>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</si>
  <si>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</si>
  <si>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</si>
  <si>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</si>
  <si>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</si>
  <si>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</si>
  <si>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</si>
  <si>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</si>
  <si>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</si>
  <si>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</si>
  <si>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</si>
  <si>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</si>
  <si>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</si>
  <si>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</si>
  <si>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</si>
  <si>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</si>
  <si>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</si>
  <si>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</si>
  <si>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</si>
  <si>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</si>
  <si>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</si>
  <si>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</si>
  <si>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</si>
  <si>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</si>
  <si>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</si>
  <si>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</si>
  <si>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</si>
  <si>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</si>
  <si>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</si>
  <si>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</si>
  <si>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</si>
  <si>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</si>
  <si>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</si>
  <si>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</si>
  <si>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</si>
  <si>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</si>
  <si>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</si>
  <si>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</si>
  <si>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</si>
  <si>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</si>
  <si>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</si>
  <si>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</si>
  <si>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</si>
  <si>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</si>
  <si>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</si>
  <si>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</si>
  <si>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</si>
  <si>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</si>
  <si>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</si>
  <si>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</si>
  <si>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</si>
  <si>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</si>
  <si>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</si>
  <si>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</si>
  <si>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</si>
  <si>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</si>
  <si>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</si>
  <si>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</si>
  <si>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</si>
  <si>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</si>
  <si>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</si>
  <si>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</si>
  <si>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</si>
  <si>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</si>
  <si>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</si>
  <si>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</si>
  <si>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</si>
  <si>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</si>
  <si>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</si>
  <si>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</si>
  <si>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</si>
  <si>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</si>
  <si>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</si>
  <si>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</si>
  <si>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</si>
  <si>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</si>
  <si>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</si>
  <si>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</si>
  <si>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</si>
  <si>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</si>
  <si>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</si>
  <si>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</si>
  <si>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</si>
  <si>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</si>
  <si>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</si>
  <si>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</si>
  <si>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</si>
  <si>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</si>
  <si>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</si>
  <si>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</si>
  <si>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</si>
  <si>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</si>
  <si>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</si>
  <si>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</si>
  <si>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</si>
  <si>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</si>
  <si>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</si>
  <si>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</si>
  <si>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</si>
  <si>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</si>
  <si>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</si>
  <si>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</si>
  <si>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</si>
  <si>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</si>
  <si>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</si>
  <si>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</si>
  <si>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</si>
  <si>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</si>
  <si>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</si>
  <si>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</si>
  <si>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</si>
  <si>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</si>
  <si>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</si>
  <si>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</si>
  <si>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</si>
  <si>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</si>
  <si>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</si>
  <si>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</si>
  <si>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</si>
  <si>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</si>
  <si>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</si>
  <si>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</si>
  <si>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</si>
  <si>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</si>
  <si>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</si>
  <si>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</si>
  <si>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</si>
  <si>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</si>
  <si>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</si>
  <si>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</si>
  <si>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</si>
  <si>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</si>
  <si>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</si>
  <si>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</si>
  <si>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</si>
  <si>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</si>
  <si>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</si>
  <si>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</si>
  <si>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</si>
  <si>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</si>
  <si>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</si>
  <si>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</si>
  <si>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</si>
  <si>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</si>
  <si>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</si>
  <si>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</si>
  <si>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</si>
  <si>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</si>
  <si>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</si>
  <si>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</si>
  <si>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</si>
  <si>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</si>
  <si>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</si>
  <si>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</si>
  <si>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</si>
  <si>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</si>
  <si>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</si>
  <si>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</si>
  <si>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</si>
  <si>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</si>
  <si>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</si>
  <si>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</si>
  <si>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</si>
  <si>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</si>
  <si>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</si>
  <si>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</si>
  <si>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</si>
  <si>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</si>
  <si>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</si>
  <si>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</si>
  <si>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</si>
  <si>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</si>
  <si>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</si>
  <si>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</si>
  <si>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</si>
  <si>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</si>
  <si>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</si>
  <si>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</si>
  <si>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</si>
  <si>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</si>
  <si>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</si>
  <si>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</si>
  <si>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</si>
  <si>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</si>
  <si>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</si>
  <si>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</si>
  <si>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</si>
  <si>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</si>
  <si>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</si>
  <si>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</si>
  <si>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</si>
  <si>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</si>
  <si>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</si>
  <si>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</si>
  <si>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</si>
  <si>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</si>
  <si>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</si>
  <si>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</si>
  <si>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</si>
  <si>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</si>
  <si>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</si>
  <si>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</si>
  <si>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</si>
  <si>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</si>
  <si>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</si>
  <si>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</si>
  <si>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</si>
  <si>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</si>
  <si>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</si>
  <si>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</si>
  <si>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</si>
  <si>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</si>
  <si>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</si>
  <si>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</si>
  <si>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</si>
  <si>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</si>
  <si>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</si>
  <si>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</si>
  <si>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</si>
  <si>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</si>
  <si>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</si>
  <si>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</si>
  <si>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</si>
  <si>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</si>
  <si>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</si>
  <si>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</si>
  <si>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</si>
  <si>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</si>
  <si>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</si>
  <si>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</si>
  <si>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</si>
  <si>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</si>
  <si>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</si>
  <si>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</si>
  <si>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</si>
  <si>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</si>
  <si>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</si>
  <si>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</si>
  <si>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</si>
  <si>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</si>
  <si>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</si>
  <si>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</si>
  <si>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</si>
  <si>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</si>
  <si>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</si>
  <si>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</si>
  <si>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</si>
  <si>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</si>
  <si>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</si>
  <si>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</si>
  <si>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</si>
  <si>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</si>
  <si>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</si>
  <si>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</si>
  <si>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</si>
  <si>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</si>
  <si>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</si>
  <si>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</si>
  <si>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</si>
  <si>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</si>
  <si>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</si>
  <si>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</si>
  <si>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</si>
  <si>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</si>
  <si>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</si>
  <si>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</si>
  <si>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</si>
  <si>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</si>
  <si>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</si>
  <si>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</si>
  <si>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</si>
  <si>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</si>
  <si>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</si>
  <si>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</si>
  <si>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</si>
  <si>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</si>
  <si>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</si>
  <si>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</si>
  <si>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</si>
  <si>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</si>
  <si>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</si>
  <si>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</si>
  <si>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</si>
  <si>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</si>
  <si>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</si>
  <si>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</si>
  <si>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</si>
  <si>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</si>
  <si>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</si>
  <si>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</si>
  <si>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</si>
  <si>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</si>
  <si>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</si>
  <si>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</si>
  <si>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</si>
  <si>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</si>
  <si>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</si>
  <si>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</si>
  <si>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</si>
  <si>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</si>
  <si>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</si>
  <si>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</si>
  <si>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</si>
  <si>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</si>
  <si>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</si>
  <si>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</si>
  <si>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</si>
  <si>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</si>
  <si>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</si>
  <si>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</si>
  <si>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</si>
  <si>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</si>
  <si>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</si>
  <si>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</si>
  <si>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</si>
  <si>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</si>
  <si>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</si>
  <si>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</si>
  <si>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</si>
  <si>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</si>
  <si>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</si>
  <si>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</si>
  <si>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</si>
  <si>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</si>
  <si>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</si>
  <si>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</si>
  <si>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</si>
  <si>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</si>
  <si>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</si>
  <si>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</si>
  <si>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</si>
  <si>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</si>
  <si>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</si>
  <si>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</si>
  <si>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</si>
  <si>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</si>
  <si>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</si>
  <si>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</si>
  <si>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</si>
  <si>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</si>
  <si>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</si>
  <si>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</si>
  <si>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</si>
  <si>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</si>
  <si>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</si>
  <si>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</si>
  <si>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</si>
  <si>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</si>
  <si>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</si>
  <si>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</si>
  <si>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</si>
  <si>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</si>
  <si>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</si>
  <si>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</si>
  <si>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</si>
  <si>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</si>
  <si>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</si>
  <si>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</si>
  <si>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</si>
  <si>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</si>
  <si>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</si>
  <si>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</si>
  <si>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</si>
  <si>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</si>
  <si>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</si>
  <si>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</si>
  <si>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</si>
  <si>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</si>
  <si>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</si>
  <si>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</si>
  <si>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</si>
  <si>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</si>
  <si>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</si>
  <si>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</si>
  <si>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</si>
  <si>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</si>
  <si>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</si>
  <si>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</si>
  <si>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</si>
  <si>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</si>
  <si>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</si>
  <si>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</si>
  <si>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</si>
  <si>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</si>
  <si>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</si>
  <si>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</si>
  <si>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</si>
  <si>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</si>
  <si>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</si>
  <si>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</si>
  <si>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</si>
  <si>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</si>
  <si>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</si>
  <si>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</si>
  <si>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</si>
  <si>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</si>
  <si>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</si>
  <si>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</si>
  <si>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</si>
  <si>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</si>
  <si>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</si>
  <si>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</si>
  <si>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</si>
  <si>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</si>
  <si>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</si>
  <si>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</si>
  <si>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</si>
  <si>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</si>
  <si>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</si>
  <si>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</si>
  <si>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</si>
  <si>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</si>
  <si>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</si>
  <si>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</si>
  <si>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</si>
  <si>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</si>
  <si>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</si>
  <si>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</si>
  <si>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</si>
  <si>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</si>
  <si>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</si>
  <si>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</si>
  <si>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</si>
  <si>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</si>
  <si>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</si>
  <si>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</si>
  <si>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</si>
  <si>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</si>
  <si>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</si>
  <si>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</si>
  <si>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</si>
  <si>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</si>
  <si>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</si>
  <si>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</si>
  <si>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</si>
  <si>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</si>
  <si>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</si>
  <si>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</si>
  <si>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</si>
  <si>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</si>
  <si>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</si>
  <si>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</si>
  <si>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</si>
  <si>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</si>
  <si>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</si>
  <si>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</si>
  <si>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</si>
  <si>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</si>
  <si>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</si>
  <si>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</si>
  <si>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</si>
  <si>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</si>
  <si>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</si>
  <si>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</si>
  <si>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</si>
  <si>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</si>
  <si>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</si>
  <si>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</si>
  <si>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</si>
  <si>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</si>
  <si>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</si>
  <si>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</si>
  <si>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</si>
  <si>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</si>
  <si>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</si>
  <si>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</si>
  <si>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</si>
  <si>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</si>
  <si>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</si>
  <si>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</si>
  <si>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</si>
  <si>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</si>
  <si>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</si>
  <si>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</si>
  <si>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</si>
  <si>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</si>
  <si>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</si>
  <si>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</si>
  <si>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</si>
  <si>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</si>
  <si>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</si>
  <si>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</si>
  <si>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</si>
  <si>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</si>
  <si>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</si>
  <si>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</si>
  <si>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</si>
  <si>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</si>
  <si>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</si>
  <si>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</si>
  <si>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</si>
  <si>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</si>
  <si>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</si>
  <si>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</si>
  <si>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</si>
  <si>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</si>
  <si>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</si>
  <si>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</si>
  <si>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</si>
  <si>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</si>
  <si>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</si>
  <si>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</si>
  <si>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</si>
  <si>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</si>
  <si>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</si>
  <si>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</si>
  <si>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</si>
  <si>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</si>
  <si>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</si>
  <si>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</si>
  <si>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</si>
  <si>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</si>
  <si>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</si>
  <si>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</si>
  <si>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</si>
  <si>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</si>
  <si>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</si>
  <si>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</si>
  <si>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</si>
  <si>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</si>
  <si>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</si>
  <si>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</si>
  <si>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</si>
  <si>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</si>
  <si>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</si>
  <si>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</si>
  <si>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</si>
  <si>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</si>
  <si>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</si>
  <si>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</si>
  <si>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</si>
  <si>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</si>
  <si>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</si>
  <si>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</si>
  <si>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</si>
  <si>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</si>
  <si>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</si>
  <si>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</si>
  <si>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</si>
  <si>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</si>
  <si>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</si>
  <si>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</si>
  <si>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</si>
  <si>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</si>
  <si>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</si>
  <si>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</si>
  <si>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</si>
  <si>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</si>
  <si>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</si>
  <si>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</si>
  <si>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</si>
  <si>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</si>
  <si>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</si>
  <si>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</si>
  <si>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</si>
  <si>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</si>
  <si>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</si>
  <si>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</si>
  <si>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</si>
  <si>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</si>
  <si>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</si>
  <si>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</si>
  <si>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</si>
  <si>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</si>
  <si>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</si>
  <si>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</si>
  <si>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</si>
  <si>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</si>
  <si>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</si>
  <si>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</si>
  <si>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</si>
  <si>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</si>
  <si>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</si>
  <si>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</si>
  <si>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</si>
  <si>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</si>
  <si>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</si>
  <si>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</si>
  <si>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</si>
  <si>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</si>
  <si>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</si>
  <si>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</si>
  <si>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</si>
  <si>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</si>
  <si>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</si>
  <si>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</si>
  <si>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</si>
  <si>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</si>
  <si>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</si>
  <si>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</si>
  <si>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</si>
  <si>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</si>
  <si>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</si>
  <si>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</si>
  <si>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</si>
  <si>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</si>
  <si>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</si>
  <si>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</si>
  <si>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</si>
  <si>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</si>
  <si>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</si>
  <si>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</si>
  <si>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</si>
  <si>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</si>
  <si>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</si>
  <si>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</si>
  <si>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</si>
  <si>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</si>
  <si>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</si>
  <si>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</si>
  <si>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</si>
  <si>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</si>
  <si>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</si>
  <si>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</si>
  <si>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</si>
  <si>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</si>
  <si>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</si>
  <si>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</si>
  <si>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</si>
  <si>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</si>
  <si>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</si>
  <si>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</si>
  <si>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</si>
  <si>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</si>
  <si>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</si>
  <si>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</si>
  <si>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</si>
  <si>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</si>
  <si>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</si>
  <si>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</si>
  <si>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</si>
  <si>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</si>
  <si>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</si>
  <si>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</si>
  <si>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</si>
  <si>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</si>
  <si>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</si>
  <si>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</si>
  <si>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</si>
  <si>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</si>
  <si>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</si>
  <si>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</si>
  <si>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</si>
  <si>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</si>
  <si>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</si>
  <si>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</si>
  <si>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</si>
  <si>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</si>
  <si>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</si>
  <si>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</si>
  <si>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</si>
  <si>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</si>
  <si>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</si>
  <si>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</si>
  <si>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</si>
  <si>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</si>
  <si>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</si>
  <si>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</si>
  <si>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</si>
  <si>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</si>
  <si>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</si>
  <si>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</si>
  <si>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</si>
  <si>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</si>
  <si>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</si>
  <si>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</si>
  <si>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</si>
  <si>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</si>
  <si>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</si>
  <si>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</si>
  <si>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</si>
  <si>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</si>
  <si>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</si>
  <si>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</si>
  <si>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</si>
  <si>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</si>
  <si>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</si>
  <si>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</si>
  <si>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</si>
  <si>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</si>
  <si>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</si>
  <si>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</si>
  <si>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</si>
  <si>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</si>
  <si>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</si>
  <si>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</si>
  <si>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</si>
  <si>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</si>
  <si>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</si>
  <si>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</si>
  <si>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</si>
  <si>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</si>
  <si>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</si>
  <si>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</si>
  <si>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</si>
  <si>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</si>
  <si>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</si>
  <si>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</si>
  <si>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</si>
  <si>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</si>
  <si>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</si>
  <si>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</si>
  <si>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</si>
  <si>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</si>
  <si>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</si>
  <si>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</si>
  <si>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</si>
  <si>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</si>
  <si>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</si>
  <si>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</si>
  <si>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</si>
  <si>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</si>
  <si>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</si>
  <si>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</si>
  <si>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</si>
  <si>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</si>
  <si>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</si>
  <si>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</si>
  <si>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</si>
  <si>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</si>
  <si>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</si>
  <si>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</si>
  <si>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</si>
  <si>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</si>
  <si>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</si>
  <si>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</si>
  <si>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</si>
  <si>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</si>
  <si>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</si>
  <si>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</si>
  <si>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</si>
  <si>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</si>
  <si>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</si>
  <si>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</si>
  <si>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</si>
  <si>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</si>
  <si>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</si>
  <si>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</si>
  <si>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</si>
  <si>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</si>
  <si>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</si>
  <si>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</si>
  <si>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</si>
  <si>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</si>
  <si>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</si>
  <si>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</si>
  <si>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</si>
  <si>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</si>
  <si>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</si>
  <si>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</si>
  <si>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</si>
  <si>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</si>
  <si>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</si>
  <si>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</si>
  <si>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</si>
  <si>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</si>
  <si>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</si>
  <si>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</si>
  <si>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</si>
  <si>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</si>
  <si>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</si>
  <si>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</si>
  <si>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</si>
  <si>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</si>
  <si>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</si>
  <si>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</si>
  <si>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</si>
  <si>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</si>
  <si>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</si>
  <si>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</si>
  <si>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</si>
  <si>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</si>
  <si>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</si>
  <si>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</si>
  <si>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</si>
  <si>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</si>
  <si>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</si>
  <si>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</si>
  <si>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</si>
  <si>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</si>
  <si>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</si>
  <si>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</si>
  <si>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</si>
  <si>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</si>
  <si>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</si>
  <si>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</si>
  <si>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</si>
  <si>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</si>
  <si>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</si>
  <si>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</si>
  <si>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</si>
  <si>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</si>
  <si>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</si>
  <si>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</si>
  <si>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</si>
  <si>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</si>
  <si>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</si>
  <si>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</si>
  <si>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</si>
  <si>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</si>
  <si>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</si>
  <si>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</si>
  <si>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</si>
  <si>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</si>
  <si>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</si>
  <si>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</si>
  <si>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</si>
  <si>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</si>
  <si>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</si>
  <si>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</si>
  <si>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</si>
  <si>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</si>
  <si>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</si>
  <si>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</si>
  <si>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</si>
  <si>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</si>
  <si>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</si>
  <si>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</si>
  <si>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</si>
  <si>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</si>
  <si>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</si>
  <si>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</si>
  <si>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</si>
  <si>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</si>
  <si>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</si>
  <si>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</si>
  <si>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</si>
  <si>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</si>
  <si>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</si>
  <si>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</si>
  <si>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</si>
  <si>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</si>
  <si>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</si>
  <si>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</si>
  <si>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</si>
  <si>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</si>
  <si>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</si>
  <si>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</si>
  <si>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</si>
  <si>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</si>
  <si>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</si>
  <si>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</si>
  <si>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</si>
  <si>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</si>
  <si>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</si>
  <si>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</si>
  <si>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</si>
  <si>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</si>
  <si>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</si>
  <si>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</si>
  <si>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</si>
  <si>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</si>
  <si>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</si>
  <si>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</si>
  <si>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</si>
  <si>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</si>
  <si>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</si>
  <si>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</si>
  <si>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</si>
  <si>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</si>
  <si>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</si>
  <si>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</si>
  <si>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</si>
  <si>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</si>
  <si>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</si>
  <si>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</si>
  <si>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</si>
  <si>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</si>
  <si>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</si>
  <si>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</si>
  <si>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</si>
  <si>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</si>
  <si>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</si>
  <si>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</si>
  <si>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</si>
  <si>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</si>
  <si>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</si>
  <si>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</si>
  <si>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</si>
  <si>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</si>
  <si>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</si>
  <si>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</si>
  <si>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</si>
  <si>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</si>
  <si>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</si>
  <si>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</si>
  <si>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</si>
  <si>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</si>
  <si>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</si>
  <si>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</si>
  <si>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</si>
  <si>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</si>
  <si>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</si>
  <si>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</si>
  <si>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</si>
  <si>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</si>
  <si>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</si>
  <si>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</si>
  <si>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</si>
  <si>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</si>
  <si>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</si>
  <si>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</si>
  <si>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</si>
  <si>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</si>
  <si>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</si>
  <si>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</si>
  <si>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</si>
  <si>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</si>
  <si>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</si>
  <si>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</si>
  <si>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</si>
  <si>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</si>
  <si>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</si>
  <si>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</si>
  <si>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</si>
  <si>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</si>
  <si>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</si>
  <si>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</si>
  <si>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</si>
  <si>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</si>
  <si>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</si>
  <si>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</si>
  <si>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</si>
  <si>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</si>
  <si>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</si>
  <si>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</si>
  <si>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</si>
  <si>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</si>
  <si>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</si>
  <si>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</si>
  <si>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</si>
  <si>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</si>
  <si>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</si>
  <si>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</si>
  <si>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</si>
  <si>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</si>
  <si>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</si>
  <si>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</si>
  <si>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</si>
  <si>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</si>
  <si>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</si>
  <si>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</si>
  <si>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</si>
  <si>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</si>
  <si>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</si>
  <si>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</si>
  <si>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</si>
  <si>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</si>
  <si>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</si>
  <si>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</si>
  <si>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</si>
  <si>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</si>
  <si>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</si>
  <si>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</si>
  <si>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</si>
  <si>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</si>
  <si>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</si>
  <si>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</si>
  <si>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</si>
  <si>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</si>
  <si>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</si>
  <si>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</si>
  <si>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</si>
  <si>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</si>
  <si>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</si>
  <si>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</si>
  <si>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</si>
  <si>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</si>
  <si>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</si>
  <si>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</si>
  <si>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</si>
  <si>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</si>
  <si>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</si>
  <si>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</si>
  <si>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</si>
  <si>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</si>
  <si>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</si>
  <si>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</si>
  <si>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</si>
  <si>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</si>
  <si>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</si>
  <si>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</si>
  <si>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</si>
  <si>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</si>
  <si>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</si>
  <si>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</si>
  <si>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</si>
  <si>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</si>
  <si>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</si>
  <si>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</si>
  <si>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</si>
  <si>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</si>
  <si>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</si>
  <si>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</si>
  <si>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</si>
  <si>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</si>
  <si>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</si>
  <si>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</si>
  <si>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</si>
  <si>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</si>
  <si>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</si>
  <si>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</si>
  <si>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</si>
  <si>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</si>
  <si>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</si>
  <si>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</si>
  <si>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</si>
  <si>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</si>
  <si>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</si>
  <si>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</si>
  <si>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</si>
  <si>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</si>
  <si>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</si>
  <si>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</si>
  <si>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</si>
  <si>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</si>
  <si>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</si>
  <si>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</si>
  <si>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</si>
  <si>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</si>
  <si>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</si>
  <si>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</si>
  <si>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</si>
  <si>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</si>
  <si>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</si>
  <si>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</si>
  <si>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</si>
  <si>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</si>
  <si>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</si>
  <si>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</si>
  <si>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</si>
  <si>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</si>
  <si>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</si>
  <si>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</si>
  <si>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</si>
  <si>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</si>
  <si>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</si>
  <si>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</si>
  <si>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</si>
  <si>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</si>
  <si>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</si>
  <si>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</si>
  <si>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</si>
  <si>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</si>
  <si>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</si>
  <si>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</si>
  <si>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</si>
  <si>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</si>
  <si>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</si>
  <si>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</si>
  <si>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</si>
  <si>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</si>
  <si>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</si>
  <si>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</si>
  <si>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</si>
  <si>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</si>
  <si>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</si>
  <si>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</si>
  <si>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</si>
  <si>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</si>
  <si>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</si>
  <si>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</si>
  <si>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</si>
  <si>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</si>
  <si>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</si>
  <si>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</si>
  <si>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</si>
  <si>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</si>
  <si>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</si>
  <si>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</si>
  <si>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</si>
  <si>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</si>
  <si>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</si>
  <si>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</si>
  <si>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</si>
  <si>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</si>
  <si>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</si>
  <si>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</si>
  <si>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</si>
  <si>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</si>
  <si>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</si>
  <si>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</si>
  <si>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</si>
  <si>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</si>
  <si>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</si>
  <si>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</si>
  <si>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</si>
  <si>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</si>
  <si>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</si>
  <si>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</si>
  <si>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</si>
  <si>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</si>
  <si>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</si>
  <si>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</si>
  <si>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</si>
  <si>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</si>
  <si>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</si>
  <si>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</si>
  <si>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</si>
  <si>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</si>
  <si>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</si>
  <si>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</si>
  <si>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</si>
  <si>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</si>
  <si>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</si>
  <si>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</si>
  <si>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</si>
  <si>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</si>
  <si>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</si>
  <si>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</si>
  <si>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</si>
  <si>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</si>
  <si>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</si>
  <si>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</si>
  <si>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</si>
  <si>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</si>
  <si>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</si>
  <si>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</si>
  <si>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</si>
  <si>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</si>
  <si>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</si>
  <si>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</si>
  <si>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</si>
  <si>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</si>
  <si>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</si>
  <si>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</si>
  <si>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</si>
  <si>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</si>
  <si>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</si>
  <si>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</si>
  <si>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</si>
  <si>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</si>
  <si>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</si>
  <si>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</si>
  <si>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</si>
  <si>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</si>
  <si>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</si>
  <si>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</si>
  <si>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</si>
  <si>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</si>
  <si>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</si>
  <si>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</si>
  <si>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</si>
  <si>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</si>
  <si>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</si>
  <si>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</si>
  <si>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</si>
  <si>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</si>
  <si>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</si>
  <si>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</si>
  <si>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</si>
  <si>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</si>
  <si>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</si>
  <si>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</si>
  <si>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</si>
  <si>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</si>
  <si>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</si>
  <si>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</si>
  <si>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</si>
  <si>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</si>
  <si>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</si>
  <si>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</si>
  <si>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</si>
  <si>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</si>
  <si>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</si>
  <si>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</si>
  <si>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</si>
  <si>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</si>
  <si>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</si>
  <si>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</si>
  <si>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</si>
  <si>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</si>
  <si>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</si>
  <si>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</si>
  <si>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</si>
  <si>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</si>
  <si>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</si>
  <si>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</si>
  <si>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</si>
  <si>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</si>
  <si>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</si>
  <si>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</si>
  <si>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</si>
  <si>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</si>
  <si>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</si>
  <si>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</si>
  <si>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</si>
  <si>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</si>
  <si>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</si>
  <si>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</si>
  <si>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</si>
  <si>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</si>
  <si>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</si>
  <si>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</si>
  <si>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</si>
  <si>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</si>
  <si>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</si>
  <si>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</si>
  <si>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</si>
  <si>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</si>
  <si>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</si>
  <si>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</si>
  <si>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</si>
  <si>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</si>
  <si>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</si>
  <si>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</si>
  <si>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</si>
  <si>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</si>
  <si>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</si>
  <si>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</si>
  <si>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</si>
  <si>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</si>
  <si>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</si>
  <si>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</si>
  <si>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</si>
  <si>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</si>
  <si>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</si>
  <si>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</si>
  <si>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</si>
  <si>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</si>
  <si>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</si>
  <si>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</si>
  <si>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</si>
  <si>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</si>
  <si>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</si>
  <si>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</si>
  <si>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</si>
  <si>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</si>
  <si>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</si>
  <si>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</si>
  <si>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</si>
  <si>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</si>
  <si>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</si>
  <si>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</si>
  <si>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</si>
  <si>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</si>
  <si>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</si>
  <si>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</si>
  <si>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</si>
  <si>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</si>
  <si>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</si>
  <si>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</si>
  <si>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</si>
  <si>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</si>
  <si>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</si>
  <si>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</si>
  <si>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</si>
  <si>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</si>
  <si>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</si>
  <si>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</si>
  <si>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</si>
  <si>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</si>
  <si>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</si>
  <si>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</si>
  <si>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</si>
  <si>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</si>
  <si>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</si>
  <si>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</si>
  <si>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</si>
  <si>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</si>
  <si>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</si>
  <si>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</si>
  <si>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</si>
  <si>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</si>
  <si>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</si>
  <si>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</si>
  <si>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</si>
  <si>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</si>
  <si>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</si>
  <si>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</si>
  <si>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</si>
  <si>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</si>
  <si>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</si>
  <si>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</si>
  <si>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</si>
  <si>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</si>
  <si>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</si>
  <si>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</si>
  <si>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</si>
  <si>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</si>
  <si>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</si>
  <si>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</si>
  <si>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</si>
  <si>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</si>
  <si>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</si>
  <si>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</si>
  <si>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</si>
  <si>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</si>
  <si>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</si>
  <si>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</si>
  <si>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</si>
  <si>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</si>
  <si>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</si>
  <si>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</si>
  <si>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</si>
  <si>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</si>
  <si>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</si>
  <si>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</si>
  <si>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</si>
  <si>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</si>
  <si>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</si>
  <si>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</si>
  <si>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</si>
  <si>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</si>
  <si>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</si>
  <si>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</si>
  <si>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</si>
  <si>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</si>
  <si>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</si>
  <si>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</si>
  <si>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</si>
  <si>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</si>
  <si>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</si>
  <si>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</si>
  <si>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</si>
  <si>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</si>
  <si>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</si>
  <si>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</si>
  <si>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</si>
  <si>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</si>
  <si>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</si>
  <si>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</si>
  <si>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</si>
  <si>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</si>
  <si>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</si>
  <si>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</si>
  <si>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</si>
  <si>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</si>
  <si>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</si>
  <si>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</si>
  <si>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</si>
  <si>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</si>
  <si>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</si>
  <si>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</si>
  <si>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</si>
  <si>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</si>
  <si>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</si>
  <si>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</si>
  <si>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</si>
  <si>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</si>
  <si>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</si>
  <si>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</si>
  <si>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</si>
  <si>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</si>
  <si>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</si>
  <si>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</si>
  <si>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</si>
  <si>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</si>
  <si>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</si>
  <si>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</si>
  <si>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</si>
  <si>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</si>
  <si>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</si>
  <si>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</si>
  <si>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</si>
  <si>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</si>
  <si>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</si>
  <si>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</si>
  <si>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</si>
  <si>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</si>
  <si>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</si>
  <si>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</si>
  <si>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</si>
  <si>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</si>
  <si>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</si>
  <si>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</si>
  <si>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</si>
  <si>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</si>
  <si>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</si>
  <si>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</si>
  <si>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</si>
  <si>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</si>
  <si>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</si>
  <si>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</si>
  <si>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</si>
  <si>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</si>
  <si>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</si>
  <si>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</si>
  <si>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</si>
  <si>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</si>
  <si>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</si>
  <si>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</si>
  <si>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</si>
  <si>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</si>
  <si>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</si>
  <si>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</si>
  <si>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</si>
  <si>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</si>
  <si>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</si>
  <si>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</si>
  <si>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</si>
  <si>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</si>
  <si>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</si>
  <si>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</si>
  <si>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</si>
  <si>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</si>
  <si>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</si>
  <si>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</si>
  <si>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</si>
  <si>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</si>
  <si>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</si>
  <si>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</si>
  <si>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</si>
  <si>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</si>
  <si>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</si>
  <si>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</si>
  <si>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</si>
  <si>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</si>
  <si>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</si>
  <si>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</si>
  <si>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</si>
  <si>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</si>
  <si>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</si>
  <si>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</si>
  <si>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</si>
  <si>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</si>
  <si>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</si>
  <si>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</si>
  <si>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</si>
  <si>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</si>
  <si>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</si>
  <si>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</si>
  <si>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</si>
  <si>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</si>
  <si>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</si>
  <si>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</si>
  <si>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</si>
  <si>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</si>
  <si>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</si>
  <si>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</si>
  <si>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</si>
  <si>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</si>
  <si>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</si>
  <si>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</si>
  <si>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</si>
  <si>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</si>
  <si>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</si>
  <si>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</si>
  <si>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</si>
  <si>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</si>
  <si>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</si>
  <si>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</si>
  <si>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</si>
  <si>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</si>
  <si>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</si>
  <si>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</si>
  <si>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</si>
  <si>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</si>
  <si>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</si>
  <si>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</si>
  <si>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</si>
  <si>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</si>
  <si>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</si>
  <si>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</si>
  <si>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</si>
  <si>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</si>
  <si>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</si>
  <si>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</si>
  <si>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</si>
  <si>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</si>
  <si>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</si>
  <si>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</si>
  <si>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</si>
  <si>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</si>
  <si>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</si>
  <si>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</si>
  <si>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</si>
  <si>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</si>
  <si>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</si>
  <si>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</si>
  <si>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</si>
  <si>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</si>
  <si>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</si>
  <si>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</si>
  <si>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</si>
  <si>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</si>
  <si>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</si>
  <si>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</si>
  <si>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</si>
  <si>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</si>
  <si>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</si>
  <si>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</si>
  <si>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</si>
  <si>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</si>
  <si>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</si>
  <si>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</si>
  <si>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</si>
  <si>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</si>
  <si>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</si>
  <si>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</si>
  <si>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</si>
  <si>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</si>
  <si>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</si>
  <si>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</si>
  <si>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</si>
  <si>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</si>
  <si>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</si>
  <si>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</si>
  <si>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</si>
  <si>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</si>
  <si>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</si>
  <si>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</si>
  <si>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</si>
  <si>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</si>
  <si>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</si>
  <si>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</si>
  <si>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</si>
  <si>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</si>
  <si>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</si>
  <si>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</si>
  <si>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</si>
  <si>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</si>
  <si>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</si>
  <si>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</si>
  <si>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</si>
  <si>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</si>
  <si>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</si>
  <si>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</si>
  <si>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</si>
  <si>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</si>
  <si>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</si>
  <si>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</si>
  <si>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</si>
  <si>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</si>
  <si>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</si>
  <si>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</si>
  <si>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</si>
  <si>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</si>
  <si>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</si>
  <si>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</si>
  <si>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</si>
  <si>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</si>
  <si>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</si>
  <si>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</si>
  <si>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</si>
  <si>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</si>
  <si>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</si>
  <si>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</si>
  <si>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</si>
  <si>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</si>
  <si>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</si>
  <si>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</si>
  <si>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</si>
  <si>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</si>
  <si>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</si>
  <si>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</si>
  <si>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</si>
  <si>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</si>
  <si>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</si>
  <si>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</si>
  <si>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</si>
  <si>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</si>
  <si>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</si>
  <si>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</si>
  <si>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</si>
  <si>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</si>
  <si>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</si>
  <si>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</si>
  <si>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</si>
  <si>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</si>
  <si>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</si>
  <si>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</si>
  <si>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</si>
  <si>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</si>
  <si>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</si>
  <si>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</si>
  <si>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</si>
  <si>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</si>
  <si>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</si>
  <si>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</si>
  <si>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</si>
  <si>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</si>
  <si>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</si>
  <si>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</si>
  <si>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</si>
  <si>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</si>
  <si>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</si>
  <si>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</si>
  <si>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</si>
  <si>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</si>
  <si>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</si>
  <si>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</si>
  <si>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</si>
  <si>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</si>
  <si>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</si>
  <si>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</si>
  <si>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</si>
  <si>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</si>
  <si>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</si>
  <si>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</si>
  <si>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</si>
  <si>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</si>
  <si>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</si>
  <si>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</si>
  <si>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</si>
  <si>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</si>
  <si>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</si>
  <si>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</si>
  <si>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</si>
  <si>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</si>
  <si>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</si>
  <si>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</si>
  <si>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</si>
  <si>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</si>
  <si>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</si>
  <si>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</si>
  <si>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</si>
  <si>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</si>
  <si>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</si>
  <si>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</si>
  <si>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</si>
  <si>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</si>
  <si>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</si>
  <si>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</si>
  <si>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</si>
  <si>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</si>
  <si>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</si>
  <si>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</si>
  <si>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</si>
  <si>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</si>
  <si>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</si>
  <si>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</si>
  <si>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</si>
  <si>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</si>
  <si>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</si>
  <si>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</si>
  <si>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</si>
  <si>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</si>
  <si>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</si>
  <si>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</si>
  <si>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</si>
  <si>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</si>
  <si>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</si>
  <si>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</si>
  <si>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</si>
  <si>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</si>
  <si>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</si>
  <si>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</si>
  <si>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</si>
  <si>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</si>
  <si>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</si>
  <si>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</si>
  <si>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</si>
  <si>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</si>
  <si>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</si>
  <si>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</si>
  <si>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</si>
  <si>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</si>
  <si>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</si>
  <si>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</si>
  <si>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</si>
  <si>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</si>
  <si>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</si>
  <si>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</si>
  <si>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</si>
  <si>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</si>
  <si>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</si>
  <si>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</si>
  <si>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</si>
  <si>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</si>
  <si>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</si>
  <si>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</si>
  <si>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</si>
  <si>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</si>
  <si>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</si>
  <si>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</si>
  <si>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</si>
  <si>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</si>
  <si>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</si>
  <si>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</si>
  <si>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</si>
  <si>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</si>
  <si>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</si>
  <si>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</si>
  <si>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</si>
  <si>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</si>
  <si>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</si>
  <si>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</si>
  <si>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</si>
  <si>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</si>
  <si>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</si>
  <si>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</si>
  <si>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</si>
  <si>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</si>
  <si>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</si>
  <si>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</si>
  <si>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</si>
  <si>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</si>
  <si>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</si>
  <si>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</si>
  <si>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</si>
  <si>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</si>
  <si>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</si>
  <si>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</si>
  <si>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</si>
  <si>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</si>
  <si>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</si>
  <si>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</si>
  <si>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</si>
  <si>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</si>
  <si>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</si>
  <si>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</si>
  <si>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</si>
  <si>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</si>
  <si>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</si>
  <si>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</si>
  <si>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</si>
  <si>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</si>
  <si>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</si>
  <si>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</si>
  <si>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</si>
  <si>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</si>
  <si>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</si>
  <si>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</si>
  <si>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</si>
  <si>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</si>
  <si>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</si>
  <si>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</si>
  <si>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</si>
  <si>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</si>
  <si>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</si>
  <si>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</si>
  <si>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</si>
  <si>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</si>
  <si>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</si>
  <si>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</si>
  <si>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</si>
  <si>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</si>
  <si>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</si>
  <si>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</si>
  <si>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</si>
  <si>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</si>
  <si>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</si>
  <si>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</si>
  <si>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</si>
  <si>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</si>
  <si>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</si>
  <si>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</si>
  <si>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</si>
  <si>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</si>
  <si>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</si>
  <si>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</si>
  <si>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</si>
  <si>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</si>
  <si>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</si>
  <si>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</si>
  <si>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</si>
  <si>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</si>
  <si>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</si>
  <si>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</si>
  <si>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</si>
  <si>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</si>
  <si>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</si>
  <si>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</si>
  <si>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</si>
  <si>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</si>
  <si>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</si>
  <si>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</si>
  <si>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</si>
  <si>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</si>
  <si>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</si>
  <si>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</si>
  <si>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</si>
  <si>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</si>
  <si>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</si>
  <si>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</si>
  <si>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</si>
  <si>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</si>
  <si>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</si>
  <si>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</si>
  <si>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</si>
  <si>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</si>
  <si>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</si>
  <si>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</si>
  <si>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</si>
  <si>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</si>
  <si>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</si>
  <si>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</si>
  <si>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</si>
  <si>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</si>
  <si>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</si>
  <si>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</si>
  <si>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</si>
  <si>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</si>
  <si>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</si>
  <si>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</si>
  <si>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</si>
  <si>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</si>
  <si>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</si>
  <si>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</si>
  <si>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</si>
  <si>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</si>
  <si>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</si>
  <si>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</si>
  <si>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</si>
  <si>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</si>
  <si>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</si>
  <si>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</si>
  <si>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</si>
  <si>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</si>
  <si>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</si>
  <si>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</si>
  <si>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</si>
  <si>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</si>
  <si>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</si>
  <si>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</si>
  <si>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</si>
  <si>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</si>
  <si>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</si>
  <si>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</si>
  <si>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</si>
  <si>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</si>
  <si>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</si>
  <si>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</si>
  <si>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</si>
  <si>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</si>
  <si>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</si>
  <si>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</si>
  <si>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</si>
  <si>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</si>
  <si>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</si>
  <si>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</si>
  <si>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</si>
  <si>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</si>
  <si>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</si>
  <si>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</si>
  <si>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</si>
  <si>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</si>
  <si>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</si>
  <si>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</si>
  <si>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</si>
  <si>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</si>
  <si>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</si>
  <si>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</si>
  <si>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</si>
  <si>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</si>
  <si>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</si>
  <si>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</si>
  <si>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</si>
  <si>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</si>
  <si>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</si>
  <si>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</si>
  <si>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</si>
  <si>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</si>
  <si>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</si>
  <si>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</si>
  <si>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</si>
  <si>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</si>
  <si>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</si>
  <si>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</si>
  <si>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</si>
  <si>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</si>
  <si>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</si>
  <si>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</si>
  <si>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</si>
  <si>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</si>
  <si>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</si>
  <si>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</si>
  <si>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</si>
  <si>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</si>
  <si>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</si>
  <si>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</si>
  <si>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</si>
  <si>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</si>
  <si>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</si>
  <si>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</si>
  <si>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</si>
  <si>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</si>
  <si>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</si>
  <si>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</si>
  <si>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</si>
  <si>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</si>
  <si>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</si>
  <si>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</si>
  <si>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</si>
  <si>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</si>
  <si>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</si>
  <si>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</si>
  <si>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</si>
  <si>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</si>
  <si>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</si>
  <si>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</si>
  <si>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</si>
  <si>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</si>
  <si>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</si>
  <si>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</si>
  <si>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</si>
  <si>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</si>
  <si>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</si>
  <si>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</si>
  <si>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</si>
  <si>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</si>
  <si>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</si>
  <si>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</si>
  <si>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</si>
  <si>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</si>
  <si>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</si>
  <si>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</si>
  <si>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</si>
  <si>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</si>
  <si>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</si>
  <si>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</si>
  <si>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</si>
  <si>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</si>
  <si>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</si>
  <si>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</si>
  <si>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</si>
  <si>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</si>
  <si>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</si>
  <si>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</si>
  <si>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</si>
  <si>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</si>
  <si>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</si>
  <si>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</si>
  <si>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</si>
  <si>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</si>
  <si>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</si>
  <si>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</si>
  <si>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</si>
  <si>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</si>
  <si>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</si>
  <si>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</si>
  <si>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</si>
  <si>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</si>
  <si>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</si>
  <si>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</si>
  <si>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</si>
  <si>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</si>
  <si>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</si>
  <si>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</si>
  <si>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</si>
  <si>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</si>
  <si>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</si>
  <si>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</si>
  <si>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</si>
  <si>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</si>
  <si>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</si>
  <si>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</si>
  <si>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</si>
  <si>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</si>
  <si>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</si>
  <si>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</si>
  <si>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</si>
  <si>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</si>
  <si>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</si>
  <si>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</si>
  <si>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</si>
  <si>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</si>
  <si>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</si>
  <si>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</si>
  <si>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</si>
  <si>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</si>
  <si>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</si>
  <si>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</si>
  <si>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</si>
  <si>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</si>
  <si>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</si>
  <si>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</si>
  <si>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</si>
  <si>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</si>
  <si>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</si>
  <si>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</si>
  <si>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</si>
  <si>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</si>
  <si>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</si>
  <si>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</si>
  <si>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</si>
  <si>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</si>
  <si>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</si>
  <si>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</si>
  <si>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</si>
  <si>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</si>
  <si>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</si>
  <si>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</si>
  <si>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</si>
  <si>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</si>
  <si>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</si>
  <si>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</si>
  <si>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</si>
  <si>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</si>
  <si>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</si>
  <si>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</si>
  <si>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</si>
  <si>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</si>
  <si>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</si>
  <si>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</si>
  <si>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</si>
  <si>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</si>
  <si>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</si>
  <si>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</si>
  <si>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</si>
  <si>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</si>
  <si>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</si>
  <si>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</si>
  <si>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</si>
  <si>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</si>
  <si>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</si>
  <si>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</si>
  <si>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</si>
  <si>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</si>
  <si>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</si>
  <si>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</si>
  <si>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</si>
  <si>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</si>
  <si>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</si>
  <si>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</si>
  <si>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</si>
  <si>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</si>
  <si>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</si>
  <si>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</si>
  <si>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</si>
  <si>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</si>
  <si>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</si>
  <si>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</si>
  <si>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</si>
  <si>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</si>
  <si>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</si>
  <si>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</si>
  <si>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</si>
  <si>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</si>
  <si>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</si>
  <si>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</si>
  <si>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</si>
  <si>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</si>
  <si>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</si>
  <si>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</si>
  <si>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</si>
  <si>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</si>
  <si>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</si>
  <si>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</si>
  <si>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</si>
  <si>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</si>
  <si>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</si>
  <si>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</si>
  <si>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</si>
  <si>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</si>
  <si>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</si>
  <si>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</si>
  <si>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</si>
  <si>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</si>
  <si>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</si>
  <si>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</si>
  <si>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</si>
  <si>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</si>
  <si>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</si>
  <si>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</si>
  <si>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</si>
  <si>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</si>
  <si>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</si>
  <si>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</si>
  <si>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</si>
  <si>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</si>
  <si>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</si>
  <si>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</si>
  <si>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</si>
  <si>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</si>
  <si>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</si>
  <si>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</si>
  <si>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</si>
  <si>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</si>
  <si>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</si>
  <si>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</si>
  <si>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</si>
  <si>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</si>
  <si>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</si>
  <si>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</si>
  <si>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</si>
  <si>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</si>
  <si>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</si>
  <si>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</si>
  <si>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</si>
  <si>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</si>
  <si>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</si>
  <si>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</si>
  <si>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</si>
  <si>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</si>
  <si>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</si>
  <si>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</si>
  <si>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</si>
  <si>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</si>
  <si>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</si>
  <si>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</si>
  <si>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</si>
  <si>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</si>
  <si>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</si>
  <si>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</si>
  <si>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</si>
  <si>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</si>
  <si>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</si>
  <si>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</si>
  <si>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</si>
  <si>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</si>
  <si>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</si>
  <si>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</si>
  <si>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</si>
  <si>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</si>
  <si>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</si>
  <si>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</si>
  <si>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</si>
  <si>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</si>
  <si>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</si>
  <si>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</si>
  <si>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</si>
  <si>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</si>
  <si>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</si>
  <si>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</si>
  <si>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</si>
  <si>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</si>
  <si>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</si>
  <si>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</si>
  <si>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</si>
  <si>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</si>
  <si>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</si>
  <si>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</si>
  <si>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</si>
  <si>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</si>
  <si>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</si>
  <si>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</si>
  <si>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</si>
  <si>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</si>
  <si>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</si>
  <si>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</si>
  <si>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</si>
  <si>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</si>
  <si>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</si>
  <si>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</si>
  <si>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</si>
  <si>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</si>
  <si>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</si>
  <si>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</si>
  <si>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</si>
  <si>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</si>
  <si>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</si>
  <si>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</si>
  <si>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</si>
  <si>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</si>
  <si>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</si>
  <si>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</si>
  <si>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</si>
  <si>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</si>
  <si>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</si>
  <si>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</si>
  <si>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</si>
  <si>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</si>
  <si>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</si>
  <si>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</si>
  <si>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</si>
  <si>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</si>
  <si>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</si>
  <si>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</si>
  <si>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</si>
  <si>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</si>
  <si>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</si>
  <si>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</si>
  <si>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</si>
  <si>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</si>
  <si>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</si>
  <si>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</si>
  <si>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</si>
  <si>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</si>
  <si>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</si>
  <si>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</si>
  <si>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</si>
  <si>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</si>
  <si>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</si>
  <si>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</si>
  <si>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</si>
  <si>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</si>
  <si>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</si>
  <si>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</si>
  <si>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</si>
  <si>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</si>
  <si>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</si>
  <si>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</si>
  <si>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</si>
  <si>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</si>
  <si>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</si>
  <si>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</si>
  <si>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</si>
  <si>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</si>
  <si>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</si>
  <si>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</si>
  <si>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</si>
  <si>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</si>
  <si>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</si>
  <si>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</si>
  <si>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</si>
  <si>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</si>
  <si>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</si>
  <si>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</si>
  <si>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</si>
  <si>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</si>
  <si>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</si>
  <si>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</si>
  <si>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</si>
  <si>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</si>
  <si>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</si>
  <si>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</si>
  <si>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</si>
  <si>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</si>
  <si>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</si>
  <si>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</si>
  <si>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</si>
  <si>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</si>
  <si>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</si>
  <si>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</si>
  <si>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</si>
  <si>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</si>
  <si>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</si>
  <si>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</si>
  <si>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</si>
  <si>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</si>
  <si>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</si>
  <si>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</si>
  <si>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</si>
  <si>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</si>
  <si>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</si>
  <si>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</si>
  <si>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</si>
  <si>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</si>
  <si>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</si>
  <si>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</si>
  <si>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</si>
  <si>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</si>
  <si>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</si>
  <si>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</si>
  <si>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</si>
  <si>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</si>
  <si>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</si>
  <si>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</si>
  <si>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</si>
  <si>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</si>
  <si>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</si>
  <si>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</si>
  <si>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</si>
  <si>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</si>
  <si>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</si>
  <si>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</si>
  <si>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</si>
  <si>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</si>
  <si>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</si>
  <si>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</si>
  <si>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</si>
  <si>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</si>
  <si>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</si>
  <si>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</si>
  <si>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</si>
  <si>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</si>
  <si>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</si>
  <si>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</si>
  <si>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</si>
  <si>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</si>
  <si>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</si>
  <si>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</si>
  <si>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</si>
  <si>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</si>
  <si>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</si>
  <si>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</si>
  <si>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</si>
  <si>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</si>
  <si>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</si>
  <si>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</si>
  <si>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</si>
  <si>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</si>
  <si>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</si>
  <si>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</si>
  <si>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</si>
  <si>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</si>
  <si>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</si>
  <si>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</si>
  <si>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</si>
  <si>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</si>
  <si>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</si>
  <si>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</si>
  <si>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</si>
  <si>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</si>
  <si>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</si>
  <si>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</si>
  <si>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</si>
  <si>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</si>
  <si>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</si>
  <si>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</si>
  <si>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</si>
  <si>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</si>
  <si>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</si>
  <si>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</si>
  <si>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</si>
  <si>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</si>
  <si>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</si>
  <si>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</si>
  <si>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</si>
  <si>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</si>
  <si>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</si>
  <si>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</si>
  <si>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</si>
  <si>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</si>
  <si>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</si>
  <si>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</si>
  <si>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</si>
  <si>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</si>
  <si>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</si>
  <si>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</si>
  <si>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</si>
  <si>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</si>
  <si>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</si>
  <si>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</si>
  <si>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</si>
  <si>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</si>
  <si>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</si>
  <si>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</si>
  <si>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</si>
  <si>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</si>
  <si>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</si>
  <si>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</si>
  <si>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</si>
  <si>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</si>
  <si>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</si>
  <si>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</si>
  <si>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</si>
  <si>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</si>
  <si>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</si>
  <si>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</si>
  <si>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</si>
  <si>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</si>
  <si>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</si>
  <si>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</si>
  <si>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</si>
  <si>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</si>
  <si>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</si>
  <si>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</si>
  <si>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</si>
  <si>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</si>
  <si>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</si>
  <si>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</si>
  <si>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</si>
  <si>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</si>
  <si>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</si>
  <si>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</si>
  <si>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</si>
  <si>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</si>
  <si>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</si>
  <si>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</si>
  <si>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</si>
  <si>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</si>
  <si>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</si>
  <si>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</si>
  <si>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</si>
  <si>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</si>
  <si>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</si>
  <si>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</si>
  <si>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</si>
  <si>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</si>
  <si>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</si>
  <si>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</si>
  <si>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</si>
  <si>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</si>
  <si>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</si>
  <si>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</si>
  <si>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</si>
  <si>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</si>
  <si>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</si>
  <si>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</si>
  <si>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</si>
  <si>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</si>
  <si>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</si>
  <si>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</si>
  <si>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</si>
  <si>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</si>
  <si>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</si>
  <si>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</si>
  <si>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</si>
  <si>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</si>
  <si>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</si>
  <si>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</si>
  <si>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</si>
  <si>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</si>
  <si>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</si>
  <si>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</si>
  <si>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</si>
  <si>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</si>
  <si>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</si>
  <si>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</si>
  <si>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</si>
  <si>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</si>
  <si>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</si>
  <si>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</si>
  <si>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</si>
  <si>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</si>
  <si>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</si>
  <si>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</si>
  <si>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</si>
  <si>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</si>
  <si>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</si>
  <si>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</si>
  <si>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</si>
  <si>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</si>
  <si>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</si>
  <si>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</si>
  <si>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</si>
  <si>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</si>
  <si>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</si>
  <si>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</si>
  <si>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</si>
  <si>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</si>
  <si>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</si>
  <si>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</si>
  <si>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</si>
  <si>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</si>
  <si>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</si>
  <si>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</si>
  <si>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</si>
  <si>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</si>
  <si>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</si>
  <si>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</si>
  <si>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</si>
  <si>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</si>
  <si>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</si>
  <si>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</si>
  <si>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</si>
  <si>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</si>
  <si>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</si>
  <si>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</si>
  <si>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</si>
  <si>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</si>
  <si>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</si>
  <si>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</si>
  <si>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</si>
  <si>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</si>
  <si>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</si>
  <si>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</si>
  <si>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</si>
  <si>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</si>
  <si>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</si>
  <si>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</si>
  <si>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</si>
  <si>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</si>
  <si>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</si>
  <si>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</si>
  <si>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</si>
  <si>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</si>
  <si>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</si>
  <si>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</si>
  <si>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</si>
  <si>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</si>
  <si>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</si>
  <si>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</si>
  <si>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</si>
  <si>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</si>
  <si>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</si>
  <si>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</si>
  <si>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</si>
  <si>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</si>
  <si>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</si>
  <si>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</si>
  <si>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</si>
  <si>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</si>
  <si>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</si>
  <si>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</si>
  <si>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</si>
  <si>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</si>
  <si>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</si>
  <si>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</si>
  <si>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</si>
  <si>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</si>
  <si>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</si>
  <si>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</si>
  <si>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</si>
  <si>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</si>
  <si>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</si>
  <si>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</si>
  <si>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</si>
  <si>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</si>
  <si>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</si>
  <si>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</si>
  <si>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</si>
  <si>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</si>
  <si>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</si>
  <si>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</si>
  <si>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</si>
  <si>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</si>
  <si>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</si>
  <si>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</si>
  <si>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</si>
  <si>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</si>
  <si>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</si>
  <si>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</si>
  <si>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</si>
  <si>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</si>
  <si>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</si>
  <si>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</si>
  <si>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</si>
  <si>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</si>
  <si>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</si>
  <si>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</si>
  <si>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</si>
  <si>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</si>
  <si>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</si>
  <si>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</si>
  <si>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</si>
  <si>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</si>
  <si>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</si>
  <si>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</si>
  <si>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</si>
  <si>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</si>
  <si>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</si>
  <si>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</si>
  <si>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</si>
  <si>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</si>
  <si>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</si>
  <si>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</si>
  <si>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</si>
  <si>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</si>
  <si>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</si>
  <si>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</si>
  <si>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</si>
  <si>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</si>
  <si>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</si>
  <si>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</si>
  <si>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</si>
  <si>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</si>
  <si>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</si>
  <si>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</si>
  <si>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</si>
  <si>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</si>
  <si>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</si>
  <si>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</si>
  <si>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</si>
  <si>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</si>
  <si>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</si>
  <si>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</si>
  <si>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</si>
  <si>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</si>
  <si>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</si>
  <si>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</si>
  <si>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</si>
  <si>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</si>
  <si>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</si>
  <si>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</si>
  <si>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</si>
  <si>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</si>
  <si>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</si>
  <si>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</si>
  <si>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</si>
  <si>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</si>
  <si>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</si>
  <si>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</si>
  <si>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</si>
  <si>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</si>
  <si>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</si>
  <si>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</si>
  <si>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</si>
  <si>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</si>
  <si>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</si>
  <si>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</si>
  <si>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</si>
  <si>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</si>
  <si>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</si>
  <si>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</si>
  <si>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</si>
  <si>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</si>
  <si>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</si>
  <si>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</si>
  <si>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</si>
  <si>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</si>
  <si>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</si>
  <si>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</si>
  <si>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</si>
  <si>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</si>
  <si>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</si>
  <si>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</si>
  <si>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</si>
  <si>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</si>
  <si>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</si>
  <si>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</si>
  <si>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</si>
  <si>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</si>
  <si>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</si>
  <si>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</si>
  <si>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</si>
  <si>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</si>
  <si>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</si>
  <si>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</si>
  <si>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</si>
  <si>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</si>
  <si>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</si>
  <si>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</si>
  <si>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</si>
  <si>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</si>
  <si>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</si>
  <si>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</si>
  <si>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</si>
  <si>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</si>
  <si>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</si>
  <si>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</si>
  <si>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</si>
  <si>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</si>
  <si>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</si>
  <si>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</si>
  <si>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</si>
  <si>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</si>
  <si>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</si>
  <si>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</si>
  <si>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</si>
  <si>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</si>
  <si>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</si>
  <si>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</si>
  <si>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</si>
  <si>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</si>
  <si>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</si>
  <si>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</si>
  <si>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</si>
  <si>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</si>
  <si>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</si>
  <si>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</si>
  <si>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</si>
  <si>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</si>
  <si>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</si>
  <si>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</si>
  <si>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</si>
  <si>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</si>
  <si>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</si>
  <si>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</si>
  <si>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</si>
  <si>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</si>
  <si>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</si>
  <si>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</si>
  <si>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</si>
  <si>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</si>
  <si>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</si>
  <si>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</si>
  <si>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</si>
  <si>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</si>
  <si>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</si>
  <si>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</si>
  <si>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</si>
  <si>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</si>
  <si>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</si>
  <si>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</si>
  <si>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</si>
  <si>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</si>
  <si>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</si>
  <si>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</si>
  <si>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</si>
  <si>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</si>
  <si>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</si>
  <si>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</si>
  <si>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</si>
  <si>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</si>
  <si>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</si>
  <si>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</si>
  <si>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</si>
  <si>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</si>
  <si>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</si>
  <si>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</si>
  <si>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</si>
  <si>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</si>
  <si>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</si>
  <si>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</si>
  <si>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</si>
  <si>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</si>
  <si>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</si>
  <si>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</si>
  <si>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</si>
  <si>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</si>
  <si>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</si>
  <si>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</si>
  <si>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</si>
  <si>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</si>
  <si>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</si>
  <si>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</si>
  <si>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</si>
  <si>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</si>
  <si>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</si>
  <si>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</si>
  <si>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</si>
  <si>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</si>
  <si>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</si>
  <si>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</si>
  <si>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</si>
  <si>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</si>
  <si>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</si>
  <si>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</si>
  <si>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</si>
  <si>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</si>
  <si>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</si>
  <si>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</si>
  <si>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</si>
  <si>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</si>
  <si>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</si>
  <si>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</si>
  <si>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</si>
  <si>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</si>
  <si>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</si>
  <si>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</si>
  <si>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</si>
  <si>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</si>
  <si>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</si>
  <si>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</si>
  <si>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</si>
  <si>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</si>
  <si>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</si>
  <si>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</si>
  <si>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</si>
  <si>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</si>
  <si>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</si>
  <si>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</si>
  <si>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</si>
  <si>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</si>
  <si>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</si>
  <si>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</si>
  <si>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</si>
  <si>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</si>
  <si>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</si>
  <si>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</si>
  <si>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</si>
  <si>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</si>
  <si>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</si>
  <si>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</si>
  <si>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</si>
  <si>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</si>
  <si>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</si>
  <si>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</si>
  <si>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</si>
  <si>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</si>
  <si>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</si>
  <si>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</si>
  <si>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</si>
  <si>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</si>
  <si>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</si>
  <si>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</si>
  <si>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</si>
  <si>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</si>
  <si>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</si>
  <si>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</si>
  <si>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</si>
  <si>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</si>
  <si>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</si>
  <si>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</si>
  <si>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</si>
  <si>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</si>
  <si>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</si>
  <si>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</si>
  <si>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</si>
  <si>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</si>
  <si>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</si>
  <si>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</si>
  <si>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</si>
  <si>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</si>
  <si>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</si>
  <si>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</si>
  <si>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</si>
  <si>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</si>
  <si>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</si>
  <si>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</si>
  <si>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</si>
  <si>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</si>
  <si>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</si>
  <si>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</si>
  <si>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</si>
  <si>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</si>
  <si>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</si>
  <si>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</si>
  <si>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</si>
  <si>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</si>
  <si>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</si>
  <si>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</si>
  <si>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</si>
  <si>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</si>
  <si>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</si>
  <si>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</si>
  <si>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</si>
  <si>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</si>
  <si>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</si>
  <si>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</si>
  <si>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</si>
  <si>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</si>
  <si>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</si>
  <si>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</si>
  <si>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</si>
  <si>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</si>
  <si>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</si>
  <si>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</si>
  <si>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</si>
  <si>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</si>
  <si>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</si>
  <si>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</si>
  <si>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</si>
  <si>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</si>
  <si>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</si>
  <si>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</si>
  <si>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</si>
  <si>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</si>
  <si>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</si>
  <si>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</si>
  <si>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</si>
  <si>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</si>
  <si>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</si>
  <si>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</si>
  <si>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</si>
  <si>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</si>
  <si>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</si>
  <si>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</si>
  <si>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</si>
  <si>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</si>
  <si>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</si>
  <si>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</si>
  <si>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</si>
  <si>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</si>
  <si>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</si>
  <si>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</si>
  <si>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</si>
  <si>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</si>
  <si>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</si>
  <si>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</si>
  <si>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</si>
  <si>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</si>
  <si>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</si>
  <si>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</si>
  <si>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</si>
  <si>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</si>
  <si>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</si>
  <si>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</si>
  <si>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</si>
  <si>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</si>
  <si>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</si>
  <si>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</si>
  <si>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</si>
  <si>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</si>
  <si>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</si>
  <si>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</si>
  <si>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</si>
  <si>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</si>
  <si>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</si>
  <si>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</si>
  <si>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</si>
  <si>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</si>
  <si>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</si>
  <si>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</si>
  <si>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</si>
  <si>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</si>
  <si>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</si>
  <si>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</si>
  <si>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</si>
  <si>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</si>
  <si>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</si>
  <si>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</si>
  <si>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</si>
  <si>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</si>
  <si>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</si>
  <si>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</si>
  <si>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</si>
  <si>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</si>
  <si>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</si>
  <si>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</si>
  <si>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</si>
  <si>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</si>
  <si>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</si>
  <si>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</si>
  <si>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</si>
  <si>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</si>
  <si>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</si>
  <si>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</si>
  <si>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</si>
  <si>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</si>
  <si>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</si>
  <si>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</si>
  <si>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</si>
  <si>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</si>
  <si>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</si>
  <si>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</si>
  <si>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</si>
  <si>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</si>
  <si>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</si>
  <si>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</si>
  <si>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</si>
  <si>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</si>
  <si>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</si>
  <si>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</si>
  <si>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</si>
  <si>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</si>
  <si>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</si>
  <si>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</si>
  <si>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</si>
  <si>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</si>
  <si>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</si>
  <si>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</si>
  <si>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</si>
  <si>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</si>
  <si>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</si>
  <si>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</si>
  <si>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</si>
  <si>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</si>
  <si>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</si>
  <si>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</si>
  <si>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</si>
  <si>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</si>
  <si>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</si>
  <si>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</si>
  <si>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</si>
  <si>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</si>
  <si>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</si>
  <si>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</si>
  <si>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</si>
  <si>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</si>
  <si>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</si>
  <si>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</si>
  <si>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</si>
  <si>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</si>
  <si>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</si>
  <si>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</si>
  <si>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</si>
  <si>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</si>
  <si>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</si>
  <si>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</si>
  <si>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</si>
  <si>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</si>
  <si>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</si>
  <si>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</si>
  <si>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</si>
  <si>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</si>
  <si>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</si>
  <si>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</si>
  <si>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</si>
  <si>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</si>
  <si>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</si>
  <si>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</si>
  <si>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</si>
  <si>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</si>
  <si>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</si>
  <si>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</si>
  <si>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</si>
  <si>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</si>
  <si>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</si>
  <si>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</si>
  <si>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</si>
  <si>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</si>
  <si>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</si>
  <si>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</si>
  <si>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</si>
  <si>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</si>
  <si>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</si>
  <si>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</si>
  <si>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</si>
  <si>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</si>
  <si>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</si>
  <si>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</si>
  <si>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</si>
  <si>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</si>
  <si>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</si>
  <si>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</si>
  <si>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</si>
  <si>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</si>
  <si>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</si>
  <si>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</si>
  <si>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</si>
  <si>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</si>
  <si>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</si>
  <si>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</si>
  <si>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</si>
  <si>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</si>
  <si>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</si>
  <si>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</si>
  <si>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</si>
  <si>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</si>
  <si>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</si>
  <si>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</si>
  <si>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</si>
  <si>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</si>
  <si>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</si>
  <si>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</si>
  <si>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</si>
  <si>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</si>
  <si>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</si>
  <si>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</si>
  <si>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</si>
  <si>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</si>
  <si>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</si>
  <si>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</si>
  <si>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</si>
  <si>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</si>
  <si>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</si>
  <si>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</si>
  <si>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</si>
  <si>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</si>
  <si>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</si>
  <si>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</si>
  <si>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</si>
  <si>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</si>
  <si>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</si>
  <si>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</si>
  <si>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</si>
  <si>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</si>
  <si>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</si>
  <si>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</si>
  <si>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</si>
  <si>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</si>
  <si>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</si>
  <si>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</si>
  <si>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</si>
  <si>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</si>
  <si>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</si>
  <si>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</si>
  <si>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</si>
  <si>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</si>
  <si>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</si>
  <si>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</si>
  <si>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</si>
  <si>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</si>
  <si>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</si>
  <si>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</si>
  <si>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</si>
  <si>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</si>
  <si>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</si>
  <si>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</si>
  <si>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</si>
  <si>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</si>
  <si>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</si>
  <si>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</si>
  <si>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</si>
  <si>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</si>
  <si>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</si>
  <si>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</si>
  <si>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</si>
  <si>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</si>
  <si>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</si>
  <si>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</si>
  <si>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</si>
  <si>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</si>
  <si>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</si>
  <si>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</si>
  <si>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</si>
  <si>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</si>
  <si>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</si>
  <si>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</si>
  <si>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</si>
  <si>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</si>
  <si>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</si>
  <si>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</si>
  <si>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</si>
  <si>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</si>
  <si>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</si>
  <si>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</si>
  <si>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</si>
  <si>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</si>
  <si>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</si>
  <si>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</si>
  <si>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</si>
  <si>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</si>
  <si>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</si>
  <si>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</si>
  <si>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</si>
  <si>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</si>
  <si>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</si>
  <si>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</si>
  <si>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</si>
  <si>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</si>
  <si>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</si>
  <si>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</si>
  <si>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</si>
  <si>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</si>
  <si>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</si>
  <si>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</si>
  <si>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</si>
  <si>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</si>
  <si>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</si>
  <si>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</si>
  <si>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</si>
  <si>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</si>
  <si>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</si>
  <si>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</si>
  <si>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</si>
  <si>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</si>
  <si>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</si>
  <si>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</si>
  <si>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</si>
  <si>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</si>
  <si>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</si>
  <si>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</si>
  <si>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</si>
  <si>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</si>
  <si>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</si>
  <si>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</si>
  <si>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</si>
  <si>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</si>
  <si>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</si>
  <si>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</si>
  <si>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</si>
  <si>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</si>
  <si>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</si>
  <si>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</si>
  <si>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</si>
  <si>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</si>
  <si>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</si>
  <si>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</si>
  <si>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</si>
  <si>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</si>
  <si>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</si>
  <si>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</si>
  <si>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</si>
  <si>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</si>
  <si>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</si>
  <si>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</si>
  <si>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</si>
  <si>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</si>
  <si>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</si>
  <si>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</si>
  <si>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</si>
  <si>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</si>
  <si>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</si>
  <si>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</si>
  <si>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</si>
  <si>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</si>
  <si>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</si>
  <si>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</si>
  <si>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</si>
  <si>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</si>
  <si>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</si>
  <si>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</si>
  <si>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</si>
  <si>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</si>
  <si>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</si>
  <si>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</si>
  <si>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</si>
  <si>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</si>
  <si>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</si>
  <si>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</si>
  <si>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</si>
  <si>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</si>
  <si>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</si>
  <si>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</si>
  <si>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</si>
  <si>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</si>
  <si>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</si>
  <si>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</si>
  <si>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</si>
  <si>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</si>
  <si>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</si>
  <si>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</si>
  <si>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</si>
  <si>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</si>
  <si>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</si>
  <si>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</si>
  <si>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</si>
  <si>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</si>
  <si>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</si>
  <si>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</si>
  <si>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</si>
  <si>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</si>
  <si>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</si>
  <si>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</si>
  <si>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</si>
  <si>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</si>
  <si>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</si>
  <si>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</si>
  <si>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</si>
  <si>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</si>
  <si>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</si>
  <si>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</si>
  <si>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</si>
  <si>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</si>
  <si>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</si>
  <si>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</si>
  <si>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</si>
  <si>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</si>
  <si>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</si>
  <si>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</si>
  <si>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</si>
  <si>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</si>
  <si>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</si>
  <si>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</si>
  <si>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</si>
  <si>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</si>
  <si>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</si>
  <si>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</si>
  <si>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</si>
  <si>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</si>
  <si>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</si>
  <si>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</si>
  <si>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</si>
  <si>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</si>
  <si>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</si>
  <si>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</si>
  <si>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</si>
  <si>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</si>
  <si>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</si>
  <si>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</si>
  <si>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</si>
  <si>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</si>
  <si>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</si>
  <si>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</si>
  <si>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</si>
  <si>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</si>
  <si>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</si>
  <si>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</si>
  <si>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</si>
  <si>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</si>
  <si>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</si>
  <si>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</si>
  <si>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</si>
  <si>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</si>
  <si>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</si>
  <si>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</si>
  <si>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</si>
  <si>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</si>
  <si>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</si>
  <si>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</si>
  <si>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</si>
  <si>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</si>
  <si>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</si>
  <si>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</si>
  <si>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</si>
  <si>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</si>
  <si>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</si>
  <si>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</si>
  <si>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</si>
  <si>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</si>
  <si>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</si>
  <si>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</si>
  <si>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</si>
  <si>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</si>
  <si>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</si>
  <si>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</si>
  <si>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</si>
  <si>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</si>
  <si>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</si>
  <si>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</si>
  <si>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</si>
  <si>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</si>
  <si>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</si>
  <si>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</si>
  <si>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</si>
  <si>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</si>
  <si>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</si>
  <si>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</si>
  <si>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</si>
  <si>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</si>
  <si>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</si>
  <si>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</si>
  <si>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</si>
  <si>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</si>
  <si>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</si>
  <si>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</si>
  <si>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</si>
  <si>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</si>
  <si>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</si>
  <si>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</si>
  <si>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</si>
  <si>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</si>
  <si>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</si>
  <si>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</si>
  <si>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</si>
  <si>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</si>
  <si>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</si>
  <si>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</si>
  <si>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</si>
  <si>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</si>
  <si>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</si>
  <si>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</si>
  <si>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</si>
  <si>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</si>
  <si>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</si>
  <si>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</si>
  <si>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</si>
  <si>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</si>
  <si>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</si>
  <si>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</si>
  <si>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</si>
  <si>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</si>
  <si>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</si>
  <si>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</si>
  <si>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</si>
  <si>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</si>
  <si>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</si>
  <si>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</si>
  <si>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</si>
  <si>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</si>
  <si>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</si>
  <si>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</si>
  <si>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</si>
  <si>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</si>
  <si>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</si>
  <si>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</si>
  <si>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</si>
  <si>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</si>
  <si>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</si>
  <si>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</si>
  <si>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</si>
  <si>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</si>
  <si>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</si>
  <si>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</si>
  <si>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</si>
  <si>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</si>
  <si>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</si>
  <si>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</si>
  <si>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</si>
  <si>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</si>
  <si>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</si>
  <si>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</si>
  <si>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</si>
  <si>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</si>
  <si>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</si>
  <si>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</si>
  <si>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</si>
  <si>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</si>
  <si>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</si>
  <si>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</si>
  <si>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</si>
  <si>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</si>
  <si>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</si>
  <si>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</si>
  <si>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</si>
  <si>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</si>
  <si>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</si>
  <si>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</si>
  <si>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</si>
  <si>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</si>
  <si>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</si>
  <si>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</si>
  <si>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</si>
  <si>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</si>
  <si>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</si>
  <si>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</si>
  <si>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</si>
  <si>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</si>
  <si>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</si>
  <si>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</si>
  <si>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</si>
  <si>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</si>
  <si>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</si>
  <si>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</si>
  <si>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</si>
  <si>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</si>
  <si>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</si>
  <si>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</si>
  <si>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</si>
  <si>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</si>
  <si>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</si>
  <si>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</si>
  <si>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</si>
  <si>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</si>
  <si>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</si>
  <si>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</si>
  <si>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</si>
  <si>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</si>
  <si>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</si>
  <si>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</si>
  <si>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</si>
  <si>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</si>
  <si>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</si>
  <si>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</si>
  <si>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</si>
  <si>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</si>
  <si>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</si>
  <si>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</si>
  <si>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</si>
  <si>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</si>
  <si>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</si>
  <si>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</si>
  <si>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</si>
  <si>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</si>
  <si>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</si>
  <si>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</si>
  <si>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</si>
  <si>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</si>
  <si>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</si>
  <si>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</si>
  <si>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</si>
  <si>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</si>
  <si>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</si>
  <si>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</si>
  <si>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</si>
  <si>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</si>
  <si>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</si>
  <si>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</si>
  <si>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</si>
  <si>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</si>
  <si>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</si>
  <si>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</si>
  <si>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</si>
  <si>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</si>
  <si>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</si>
  <si>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</si>
  <si>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</si>
  <si>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</si>
  <si>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</si>
  <si>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</si>
  <si>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</si>
  <si>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</si>
  <si>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</si>
  <si>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</si>
  <si>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</si>
  <si>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</si>
  <si>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</si>
  <si>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</si>
  <si>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</si>
  <si>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</si>
  <si>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</si>
  <si>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</si>
  <si>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</si>
  <si>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</si>
  <si>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</si>
  <si>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</si>
  <si>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</si>
  <si>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</si>
  <si>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</si>
  <si>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</si>
  <si>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</si>
  <si>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</si>
  <si>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</si>
  <si>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</si>
  <si>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</si>
  <si>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</si>
  <si>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</si>
  <si>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</si>
  <si>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</si>
  <si>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</si>
  <si>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</si>
  <si>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</si>
  <si>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</si>
  <si>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</si>
  <si>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</si>
  <si>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</si>
  <si>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</si>
  <si>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</si>
  <si>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</si>
  <si>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</si>
  <si>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</si>
  <si>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</si>
  <si>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</si>
  <si>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</si>
  <si>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</si>
  <si>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</si>
  <si>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</si>
  <si>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</si>
  <si>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</si>
  <si>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</si>
  <si>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</si>
  <si>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</si>
  <si>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</si>
  <si>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</si>
  <si>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</si>
  <si>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</si>
  <si>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</si>
  <si>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</si>
  <si>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</si>
  <si>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</si>
  <si>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</si>
  <si>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</si>
  <si>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</si>
  <si>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</si>
  <si>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</si>
  <si>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</si>
  <si>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</si>
  <si>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</si>
  <si>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</si>
  <si>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</si>
  <si>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</si>
  <si>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</si>
  <si>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</si>
  <si>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</si>
  <si>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</si>
  <si>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</si>
  <si>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</si>
  <si>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</si>
  <si>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</si>
  <si>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</si>
  <si>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</si>
  <si>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</si>
  <si>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</si>
  <si>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</si>
  <si>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</si>
  <si>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</si>
  <si>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</si>
  <si>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</si>
  <si>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</si>
  <si>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</si>
  <si>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</si>
  <si>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</si>
  <si>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</si>
  <si>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</si>
  <si>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</si>
  <si>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</si>
  <si>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</si>
  <si>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</si>
  <si>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</si>
  <si>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</si>
  <si>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</si>
  <si>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</si>
  <si>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</si>
  <si>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</si>
  <si>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</si>
  <si>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</si>
  <si>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</si>
  <si>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</si>
  <si>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</si>
  <si>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</si>
  <si>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</si>
  <si>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</si>
  <si>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</si>
  <si>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</si>
  <si>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</si>
  <si>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</si>
  <si>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</si>
  <si>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</si>
  <si>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</si>
  <si>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</si>
  <si>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</si>
  <si>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</si>
  <si>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</si>
  <si>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</si>
  <si>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</si>
  <si>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</si>
  <si>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</si>
  <si>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</si>
  <si>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</si>
  <si>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</si>
  <si>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</si>
  <si>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</si>
  <si>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</si>
  <si>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</si>
  <si>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</si>
  <si>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</si>
  <si>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</si>
  <si>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</si>
  <si>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</si>
  <si>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</si>
  <si>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</si>
  <si>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</si>
  <si>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</si>
  <si>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</si>
  <si>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</si>
  <si>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</si>
  <si>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</si>
  <si>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</si>
  <si>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</si>
  <si>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</si>
  <si>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</si>
  <si>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</si>
  <si>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</si>
  <si>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</si>
  <si>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</si>
  <si>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</si>
  <si>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</si>
  <si>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</si>
  <si>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</si>
  <si>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</si>
  <si>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</si>
  <si>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</si>
  <si>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</si>
  <si>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</si>
  <si>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</si>
  <si>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</si>
  <si>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</si>
  <si>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</si>
  <si>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</si>
  <si>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</si>
  <si>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</si>
  <si>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</si>
  <si>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</si>
  <si>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</si>
  <si>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</si>
  <si>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</si>
  <si>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</si>
  <si>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</si>
  <si>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</si>
  <si>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</si>
  <si>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</si>
  <si>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</si>
  <si>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</si>
  <si>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</si>
  <si>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</si>
  <si>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</si>
  <si>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</si>
  <si>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</si>
  <si>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</si>
  <si>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</si>
  <si>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</si>
  <si>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</si>
  <si>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</si>
  <si>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</si>
  <si>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</si>
  <si>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</si>
  <si>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</si>
  <si>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</si>
  <si>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</si>
  <si>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</si>
  <si>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</si>
  <si>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</si>
  <si>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</si>
  <si>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</si>
  <si>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</si>
  <si>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</si>
  <si>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</si>
  <si>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</si>
  <si>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</si>
  <si>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</si>
  <si>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</si>
  <si>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</si>
  <si>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</si>
  <si>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</si>
  <si>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</si>
  <si>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</si>
  <si>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</si>
  <si>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</si>
  <si>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</si>
  <si>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</si>
  <si>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</si>
  <si>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</si>
  <si>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</si>
  <si>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</si>
  <si>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</si>
  <si>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</si>
  <si>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</si>
  <si>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</si>
  <si>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</si>
  <si>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</si>
  <si>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</si>
  <si>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</si>
  <si>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</si>
  <si>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</si>
  <si>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</si>
  <si>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</si>
  <si>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</si>
  <si>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</si>
  <si>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</si>
  <si>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</si>
  <si>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</si>
  <si>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</si>
  <si>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</si>
  <si>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</si>
  <si>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</si>
  <si>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</si>
  <si>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</si>
  <si>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</si>
  <si>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</si>
  <si>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</si>
  <si>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</si>
  <si>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</si>
  <si>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</si>
  <si>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</si>
  <si>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</si>
  <si>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</si>
  <si>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</si>
  <si>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</si>
  <si>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</si>
  <si>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</si>
  <si>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</si>
  <si>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</si>
  <si>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</si>
  <si>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</si>
  <si>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</si>
  <si>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</si>
  <si>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</si>
  <si>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</si>
  <si>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</si>
  <si>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</si>
  <si>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</si>
  <si>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</si>
  <si>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</si>
  <si>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</si>
  <si>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</si>
  <si>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</si>
  <si>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</si>
  <si>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</si>
  <si>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</si>
  <si>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</si>
  <si>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</si>
  <si>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</si>
  <si>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</si>
  <si>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</si>
  <si>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</si>
  <si>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</si>
  <si>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</si>
  <si>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</si>
  <si>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</si>
  <si>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</si>
  <si>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</si>
  <si>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</si>
  <si>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</si>
  <si>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</si>
  <si>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</si>
  <si>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</si>
  <si>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</si>
  <si>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</si>
  <si>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</si>
  <si>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</si>
  <si>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</si>
  <si>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</si>
  <si>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</si>
  <si>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</si>
  <si>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</si>
  <si>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</si>
  <si>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</si>
  <si>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</si>
  <si>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</si>
  <si>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</si>
  <si>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</si>
  <si>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</si>
  <si>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</si>
  <si>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</si>
  <si>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</si>
  <si>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</si>
  <si>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</si>
  <si>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</si>
  <si>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</si>
  <si>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</si>
  <si>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</si>
  <si>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</si>
  <si>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</si>
  <si>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</si>
  <si>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</si>
  <si>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</si>
  <si>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</si>
  <si>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</si>
  <si>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</si>
  <si>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</si>
  <si>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</si>
  <si>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</si>
  <si>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</si>
  <si>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</si>
  <si>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</si>
  <si>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</si>
  <si>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</si>
  <si>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</si>
  <si>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</si>
  <si>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</si>
  <si>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</si>
  <si>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</si>
  <si>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</si>
  <si>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</si>
  <si>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</si>
  <si>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</si>
  <si>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</si>
  <si>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</si>
  <si>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</si>
  <si>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</si>
  <si>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</si>
  <si>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</si>
  <si>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</si>
  <si>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</si>
  <si>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</si>
  <si>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</si>
  <si>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</si>
  <si>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</si>
  <si>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</si>
  <si>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</si>
  <si>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</si>
  <si>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</si>
  <si>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</si>
  <si>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</si>
  <si>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</si>
  <si>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</si>
  <si>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</si>
  <si>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</si>
  <si>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</si>
  <si>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</si>
  <si>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</si>
  <si>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</si>
  <si>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</si>
  <si>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</si>
  <si>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</si>
  <si>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</si>
  <si>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</si>
  <si>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</si>
  <si>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</si>
  <si>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</si>
  <si>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</si>
  <si>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</si>
  <si>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</si>
  <si>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</si>
  <si>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</si>
  <si>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</si>
  <si>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</si>
  <si>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</si>
  <si>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</si>
  <si>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</si>
  <si>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</si>
  <si>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</si>
  <si>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</si>
  <si>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</si>
  <si>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</si>
  <si>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</si>
  <si>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</si>
  <si>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</si>
  <si>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</si>
  <si>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</si>
  <si>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</si>
  <si>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</si>
  <si>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</si>
  <si>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</si>
  <si>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</si>
  <si>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</si>
  <si>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</si>
  <si>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</si>
  <si>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</si>
  <si>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</si>
  <si>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</si>
  <si>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</si>
  <si>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</si>
  <si>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</si>
  <si>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</si>
  <si>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</si>
  <si>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</si>
  <si>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</si>
  <si>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</si>
  <si>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</si>
  <si>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</si>
  <si>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</si>
  <si>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</si>
  <si>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</si>
  <si>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</si>
  <si>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</si>
  <si>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</si>
  <si>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</si>
  <si>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</si>
  <si>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</si>
  <si>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</si>
  <si>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</si>
  <si>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</si>
  <si>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</si>
  <si>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</si>
  <si>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</si>
  <si>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</si>
  <si>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</si>
  <si>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</si>
  <si>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</si>
  <si>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</si>
  <si>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</si>
  <si>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</si>
  <si>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</si>
  <si>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</si>
  <si>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</si>
  <si>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</si>
  <si>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</si>
  <si>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</si>
  <si>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</si>
  <si>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</si>
  <si>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</si>
  <si>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</si>
  <si>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</si>
  <si>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</si>
  <si>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</si>
  <si>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</si>
  <si>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</si>
  <si>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</si>
  <si>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</si>
  <si>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</si>
  <si>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</si>
  <si>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</si>
  <si>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</si>
  <si>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</si>
  <si>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</si>
  <si>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</si>
  <si>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</si>
  <si>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</si>
  <si>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</si>
  <si>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</si>
  <si>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</si>
  <si>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</si>
  <si>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</si>
  <si>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</si>
  <si>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</si>
  <si>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</si>
  <si>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</si>
  <si>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</si>
  <si>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</si>
  <si>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</si>
  <si>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</si>
  <si>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</si>
  <si>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</si>
  <si>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</si>
  <si>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</si>
  <si>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</si>
  <si>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</si>
  <si>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</si>
  <si>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</si>
  <si>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</si>
  <si>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</si>
  <si>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</si>
  <si>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</si>
  <si>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</si>
  <si>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</si>
  <si>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</si>
  <si>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</si>
  <si>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</si>
  <si>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</si>
  <si>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</si>
  <si>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</si>
  <si>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</si>
  <si>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</si>
  <si>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</si>
  <si>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</si>
  <si>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</si>
  <si>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</si>
  <si>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</si>
  <si>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</si>
  <si>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</si>
  <si>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</si>
  <si>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</si>
  <si>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</si>
  <si>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</si>
  <si>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</si>
  <si>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</si>
  <si>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</si>
  <si>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</si>
  <si>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</si>
  <si>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</si>
  <si>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</si>
  <si>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</si>
  <si>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</si>
  <si>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</si>
  <si>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</si>
  <si>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</si>
  <si>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</si>
  <si>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</si>
  <si>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</si>
  <si>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</si>
  <si>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</si>
  <si>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</si>
  <si>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</si>
  <si>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</si>
  <si>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</si>
  <si>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</si>
  <si>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</si>
  <si>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</si>
  <si>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</si>
  <si>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</si>
  <si>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</si>
  <si>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</si>
  <si>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</si>
  <si>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</si>
  <si>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</si>
  <si>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</si>
  <si>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</si>
  <si>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</si>
  <si>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</si>
  <si>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</si>
  <si>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</si>
  <si>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</si>
  <si>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</si>
  <si>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</si>
  <si>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</si>
  <si>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</si>
  <si>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</si>
  <si>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</si>
  <si>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</si>
  <si>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</si>
  <si>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</si>
  <si>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</si>
  <si>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</si>
  <si>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</si>
  <si>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</si>
  <si>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</si>
  <si>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</si>
  <si>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</si>
  <si>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</si>
  <si>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</si>
  <si>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</si>
  <si>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</si>
  <si>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</si>
  <si>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</si>
  <si>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</si>
  <si>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</si>
  <si>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</si>
  <si>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</si>
  <si>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</si>
  <si>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</si>
  <si>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</si>
  <si>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</si>
  <si>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</si>
  <si>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</si>
  <si>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</si>
  <si>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</si>
  <si>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</si>
  <si>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</si>
  <si>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</si>
  <si>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</si>
  <si>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</si>
  <si>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</si>
  <si>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</si>
  <si>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</si>
  <si>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</si>
  <si>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</si>
  <si>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</si>
  <si>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</si>
  <si>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</si>
  <si>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</si>
  <si>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</si>
  <si>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</si>
  <si>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</si>
  <si>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</si>
  <si>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</si>
  <si>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</si>
  <si>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</si>
  <si>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</si>
  <si>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</si>
  <si>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</si>
  <si>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</si>
  <si>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</si>
  <si>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</si>
  <si>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</si>
  <si>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</si>
  <si>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</si>
  <si>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</si>
  <si>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</si>
  <si>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</si>
  <si>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</si>
  <si>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</si>
  <si>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</si>
  <si>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</si>
  <si>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</si>
  <si>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</si>
  <si>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</si>
  <si>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</si>
  <si>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</si>
  <si>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</si>
  <si>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</si>
  <si>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</si>
  <si>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</si>
  <si>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</si>
  <si>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</si>
  <si>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</si>
  <si>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</si>
  <si>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</si>
  <si>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</si>
  <si>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</si>
  <si>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</si>
  <si>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</si>
  <si>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</si>
  <si>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</si>
  <si>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</si>
  <si>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</si>
  <si>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</si>
  <si>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</si>
  <si>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</si>
  <si>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</si>
  <si>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</si>
  <si>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</si>
  <si>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</si>
  <si>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</si>
  <si>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</si>
  <si>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</si>
  <si>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</si>
  <si>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</si>
  <si>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</si>
  <si>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</si>
  <si>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</si>
  <si>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</si>
  <si>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</si>
  <si>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</si>
  <si>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</si>
  <si>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</si>
  <si>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</si>
  <si>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</si>
  <si>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</si>
  <si>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</si>
  <si>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</si>
  <si>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</si>
  <si>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</si>
  <si>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</si>
  <si>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</si>
  <si>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</si>
  <si>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</si>
  <si>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</si>
  <si>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</si>
  <si>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</si>
  <si>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</si>
  <si>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</si>
  <si>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</si>
  <si>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</si>
  <si>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</si>
  <si>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</si>
  <si>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</si>
  <si>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</si>
  <si>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</si>
  <si>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</si>
  <si>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</si>
  <si>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</si>
  <si>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</si>
  <si>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</si>
  <si>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</si>
  <si>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</si>
  <si>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</si>
  <si>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</si>
  <si>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</si>
  <si>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</si>
  <si>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</si>
  <si>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</si>
  <si>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</si>
  <si>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</si>
  <si>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</si>
  <si>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</si>
  <si>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</si>
  <si>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</si>
  <si>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</si>
  <si>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</si>
  <si>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</si>
  <si>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</si>
  <si>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</si>
  <si>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</si>
  <si>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</si>
  <si>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</si>
  <si>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</si>
  <si>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</si>
  <si>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</si>
  <si>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</si>
  <si>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</si>
  <si>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</si>
  <si>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</si>
  <si>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</si>
  <si>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</si>
  <si>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</si>
  <si>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</si>
  <si>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</si>
  <si>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</si>
  <si>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</si>
  <si>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</si>
  <si>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</si>
  <si>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</si>
  <si>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</si>
  <si>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</si>
  <si>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</si>
  <si>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</si>
  <si>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</si>
  <si>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</si>
  <si>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</si>
  <si>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</si>
  <si>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</si>
  <si>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</si>
  <si>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</si>
  <si>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</si>
  <si>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</si>
  <si>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</si>
  <si>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</si>
  <si>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</si>
  <si>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</si>
  <si>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</si>
  <si>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</si>
  <si>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</si>
  <si>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</si>
  <si>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</si>
  <si>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</si>
  <si>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</si>
  <si>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</si>
  <si>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</si>
  <si>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</si>
  <si>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</si>
  <si>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</si>
  <si>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</si>
  <si>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</si>
  <si>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</si>
  <si>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</si>
  <si>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</si>
  <si>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</si>
  <si>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</si>
  <si>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</si>
  <si>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</si>
  <si>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</si>
  <si>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</si>
  <si>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</si>
  <si>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</si>
  <si>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</si>
  <si>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</si>
  <si>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</si>
  <si>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</si>
  <si>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</si>
  <si>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</si>
  <si>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</si>
  <si>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</si>
  <si>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</si>
  <si>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</si>
  <si>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</si>
  <si>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</si>
  <si>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</si>
  <si>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</si>
  <si>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</si>
  <si>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</si>
  <si>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</si>
  <si>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</si>
  <si>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</si>
  <si>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</si>
  <si>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</si>
  <si>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</si>
  <si>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</si>
  <si>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</si>
  <si>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</si>
  <si>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</si>
  <si>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</si>
  <si>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</si>
  <si>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</si>
  <si>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</si>
  <si>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</si>
  <si>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</si>
  <si>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</si>
  <si>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</si>
  <si>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</si>
  <si>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</si>
  <si>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</si>
  <si>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</si>
  <si>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</si>
  <si>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</si>
  <si>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</si>
  <si>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</si>
  <si>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</si>
  <si>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</si>
  <si>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</si>
  <si>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</si>
  <si>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</si>
  <si>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</si>
  <si>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</si>
  <si>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</si>
  <si>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</si>
  <si>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</si>
  <si>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</si>
  <si>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</si>
  <si>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</si>
  <si>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</si>
  <si>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</si>
  <si>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</si>
  <si>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</si>
  <si>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</si>
  <si>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</si>
  <si>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</si>
  <si>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</si>
  <si>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</si>
  <si>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</si>
  <si>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</si>
  <si>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</si>
  <si>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</si>
  <si>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</si>
  <si>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</si>
  <si>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</si>
  <si>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</si>
  <si>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</si>
  <si>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</si>
  <si>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</si>
  <si>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</si>
  <si>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</si>
  <si>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</si>
  <si>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</si>
  <si>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</si>
  <si>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</si>
  <si>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</si>
  <si>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</si>
  <si>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</si>
  <si>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</si>
  <si>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</si>
  <si>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</si>
  <si>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</si>
  <si>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</si>
  <si>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</si>
  <si>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</si>
  <si>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</si>
  <si>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</si>
  <si>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</si>
  <si>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</si>
  <si>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</si>
  <si>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</si>
  <si>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</si>
  <si>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</si>
  <si>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</si>
  <si>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</si>
  <si>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</si>
  <si>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</si>
  <si>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</si>
  <si>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</si>
  <si>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</si>
  <si>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</si>
  <si>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</si>
  <si>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</si>
  <si>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</si>
  <si>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</si>
  <si>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</si>
  <si>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</si>
  <si>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</si>
  <si>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</si>
  <si>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</si>
  <si>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</si>
  <si>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</si>
  <si>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</si>
  <si>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</si>
  <si>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</si>
  <si>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</si>
  <si>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</si>
  <si>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</si>
  <si>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</si>
  <si>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</si>
  <si>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</si>
  <si>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</si>
  <si>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</si>
  <si>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</si>
  <si>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</si>
  <si>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</si>
  <si>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</si>
  <si>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</si>
  <si>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</si>
  <si>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</si>
  <si>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</si>
  <si>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</si>
  <si>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</si>
  <si>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</si>
  <si>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</si>
  <si>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</si>
  <si>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</si>
  <si>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</si>
  <si>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</si>
  <si>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</si>
  <si>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</si>
  <si>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</si>
  <si>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</si>
  <si>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</si>
  <si>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</si>
  <si>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</si>
  <si>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</si>
  <si>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</si>
  <si>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</si>
  <si>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</si>
  <si>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</si>
  <si>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</si>
  <si>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</si>
  <si>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</si>
  <si>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</si>
  <si>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</si>
  <si>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</si>
  <si>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</si>
  <si>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</si>
  <si>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</si>
  <si>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</si>
  <si>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</si>
  <si>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</si>
  <si>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</si>
  <si>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</si>
  <si>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</si>
  <si>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</si>
  <si>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</si>
  <si>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</si>
  <si>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</si>
  <si>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</si>
  <si>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</si>
  <si>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</si>
  <si>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</si>
  <si>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</si>
  <si>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</si>
  <si>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</si>
  <si>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</si>
  <si>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</si>
  <si>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</si>
  <si>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</si>
  <si>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</si>
  <si>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</si>
  <si>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</si>
  <si>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</si>
  <si>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</si>
  <si>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</si>
  <si>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</si>
  <si>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</si>
  <si>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</si>
  <si>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</si>
  <si>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</si>
  <si>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</si>
  <si>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</si>
  <si>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</si>
  <si>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</si>
  <si>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</si>
  <si>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</si>
  <si>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</si>
  <si>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</si>
  <si>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</si>
  <si>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</si>
  <si>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</si>
  <si>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</si>
  <si>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</si>
  <si>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</si>
  <si>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</si>
  <si>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</si>
  <si>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</si>
  <si>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</si>
  <si>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</si>
  <si>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</si>
  <si>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</si>
  <si>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</si>
  <si>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</si>
  <si>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</si>
  <si>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</si>
  <si>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</si>
  <si>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</si>
  <si>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</si>
  <si>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</si>
  <si>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</si>
  <si>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</si>
  <si>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</si>
  <si>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</si>
  <si>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</si>
  <si>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</si>
  <si>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</si>
  <si>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</si>
  <si>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</si>
  <si>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</si>
  <si>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</si>
  <si>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</si>
  <si>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</si>
  <si>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</si>
  <si>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</si>
  <si>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</si>
  <si>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</si>
  <si>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</si>
  <si>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</si>
  <si>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</si>
  <si>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</si>
  <si>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</si>
  <si>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</si>
  <si>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</si>
  <si>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</si>
  <si>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</si>
  <si>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</si>
  <si>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</si>
  <si>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</si>
  <si>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</si>
  <si>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</si>
  <si>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</si>
  <si>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</si>
  <si>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</si>
  <si>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</si>
  <si>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</si>
  <si>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</si>
  <si>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</si>
  <si>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</si>
  <si>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</si>
  <si>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</si>
  <si>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</si>
  <si>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</si>
  <si>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</si>
  <si>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</si>
  <si>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</si>
  <si>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</si>
  <si>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</si>
  <si>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</si>
  <si>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</si>
  <si>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</si>
  <si>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</si>
  <si>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</si>
  <si>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</si>
  <si>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</si>
  <si>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</si>
  <si>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</si>
  <si>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</si>
  <si>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</si>
  <si>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</si>
  <si>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</si>
  <si>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</si>
  <si>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</si>
  <si>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</si>
  <si>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</si>
  <si>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</si>
  <si>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</si>
  <si>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</si>
  <si>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</si>
  <si>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</si>
  <si>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</si>
  <si>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</si>
  <si>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</si>
  <si>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</si>
  <si>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</si>
  <si>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</si>
  <si>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</si>
  <si>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</si>
  <si>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</si>
  <si>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</si>
  <si>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</si>
  <si>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</si>
  <si>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</si>
  <si>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</si>
  <si>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</si>
  <si>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</si>
  <si>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</si>
  <si>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</si>
  <si>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</si>
  <si>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</si>
  <si>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</si>
  <si>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</si>
  <si>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</si>
  <si>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</si>
  <si>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</si>
  <si>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</si>
  <si>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</si>
  <si>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</si>
  <si>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</si>
  <si>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</si>
  <si>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</si>
  <si>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</si>
  <si>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</si>
  <si>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</si>
  <si>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</si>
  <si>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</si>
  <si>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</si>
  <si>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</si>
  <si>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</si>
  <si>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</si>
  <si>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</si>
  <si>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</si>
  <si>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</si>
  <si>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</si>
  <si>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</si>
  <si>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</si>
  <si>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</si>
  <si>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</si>
  <si>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</si>
  <si>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</si>
  <si>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</si>
  <si>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</si>
  <si>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</si>
  <si>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</si>
  <si>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</si>
  <si>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</si>
  <si>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</si>
  <si>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</si>
  <si>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</si>
  <si>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</si>
  <si>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</si>
  <si>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</si>
  <si>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</si>
  <si>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</si>
  <si>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</si>
  <si>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</si>
  <si>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</si>
  <si>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</si>
  <si>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</si>
  <si>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</si>
  <si>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</si>
  <si>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</si>
  <si>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</si>
  <si>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</si>
  <si>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</si>
  <si>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</si>
  <si>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</si>
  <si>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</si>
  <si>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</si>
  <si>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</si>
  <si>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</si>
  <si>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</si>
  <si>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</si>
  <si>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</si>
  <si>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</si>
  <si>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</si>
  <si>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</si>
  <si>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</si>
  <si>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</si>
  <si>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</si>
  <si>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</si>
  <si>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</si>
  <si>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</si>
  <si>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</si>
  <si>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</si>
  <si>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</si>
  <si>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</si>
  <si>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</si>
  <si>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</si>
  <si>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</si>
  <si>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</si>
  <si>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</si>
  <si>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</si>
  <si>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</si>
  <si>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</si>
  <si>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</si>
  <si>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</si>
  <si>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</si>
  <si>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</si>
  <si>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</si>
  <si>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</si>
  <si>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</si>
  <si>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</si>
  <si>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</si>
  <si>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</si>
  <si>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</si>
  <si>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</si>
  <si>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</si>
  <si>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</si>
  <si>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</si>
  <si>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</si>
  <si>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</si>
  <si>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</si>
  <si>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</si>
  <si>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</si>
  <si>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</si>
  <si>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</si>
  <si>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</si>
  <si>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</si>
  <si>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</si>
  <si>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</si>
  <si>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</si>
  <si>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</si>
  <si>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</si>
  <si>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</si>
  <si>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</si>
  <si>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</si>
  <si>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</si>
  <si>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</si>
  <si>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</si>
  <si>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</si>
  <si>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</si>
  <si>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</si>
  <si>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</si>
  <si>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</si>
  <si>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</si>
  <si>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</si>
  <si>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</si>
  <si>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</si>
  <si>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</si>
  <si>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</si>
  <si>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</si>
  <si>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</si>
  <si>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</si>
  <si>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</si>
  <si>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</si>
  <si>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</si>
  <si>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</si>
  <si>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</si>
  <si>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</si>
  <si>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</si>
  <si>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</si>
  <si>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</si>
  <si>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</si>
  <si>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</si>
  <si>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</si>
  <si>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</si>
  <si>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</si>
  <si>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</si>
  <si>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</si>
  <si>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</si>
  <si>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</si>
  <si>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</si>
  <si>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</si>
  <si>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</si>
  <si>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</si>
  <si>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</si>
  <si>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</si>
  <si>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</si>
  <si>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</si>
  <si>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</si>
  <si>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</si>
  <si>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</si>
  <si>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</si>
  <si>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</si>
  <si>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</si>
  <si>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</si>
  <si>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</si>
  <si>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</si>
  <si>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</si>
  <si>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</si>
  <si>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</si>
  <si>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</si>
  <si>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</si>
  <si>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</si>
  <si>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</si>
  <si>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</si>
  <si>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</si>
  <si>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</si>
  <si>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</si>
  <si>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</si>
  <si>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</si>
  <si>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</si>
  <si>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</si>
  <si>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</si>
  <si>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</si>
  <si>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</si>
  <si>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</si>
  <si>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</si>
  <si>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</si>
  <si>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</si>
  <si>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</si>
  <si>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</si>
  <si>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</si>
  <si>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</si>
  <si>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</si>
  <si>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</si>
  <si>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</si>
  <si>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</si>
  <si>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</si>
  <si>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</si>
  <si>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</si>
  <si>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</si>
  <si>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</si>
  <si>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</si>
  <si>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</si>
  <si>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</si>
  <si>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</si>
  <si>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</si>
  <si>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</si>
  <si>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</si>
  <si>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</si>
  <si>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</si>
  <si>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</si>
  <si>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</si>
  <si>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</si>
  <si>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</si>
  <si>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</si>
  <si>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</si>
  <si>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</si>
  <si>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</si>
  <si>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</si>
  <si>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</si>
  <si>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</si>
  <si>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</si>
  <si>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</si>
  <si>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</si>
  <si>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</si>
  <si>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</si>
  <si>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</si>
  <si>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</si>
  <si>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</si>
  <si>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</si>
  <si>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</si>
  <si>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</si>
  <si>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</si>
  <si>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</si>
  <si>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</si>
  <si>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</si>
  <si>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</si>
  <si>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</si>
  <si>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</si>
  <si>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</si>
  <si>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</si>
  <si>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</si>
  <si>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</si>
  <si>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</si>
  <si>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</si>
  <si>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</si>
  <si>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</si>
  <si>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</si>
  <si>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</si>
  <si>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</si>
  <si>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</si>
  <si>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</si>
  <si>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</si>
  <si>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</si>
  <si>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</si>
  <si>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</si>
  <si>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</si>
  <si>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</si>
  <si>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</si>
  <si>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</si>
  <si>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</si>
  <si>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</si>
  <si>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</si>
  <si>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</si>
  <si>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</si>
  <si>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</si>
  <si>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</si>
  <si>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</si>
  <si>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</si>
  <si>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</si>
  <si>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</si>
  <si>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</si>
  <si>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</si>
  <si>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</si>
  <si>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</si>
  <si>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</si>
  <si>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</si>
  <si>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</si>
  <si>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</si>
  <si>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</si>
  <si>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</si>
  <si>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</si>
  <si>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</si>
  <si>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</si>
  <si>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</si>
  <si>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</si>
  <si>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</si>
  <si>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</si>
  <si>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</si>
  <si>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</si>
  <si>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</si>
  <si>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</si>
  <si>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</si>
  <si>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</si>
  <si>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</si>
  <si>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</si>
  <si>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</si>
  <si>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</si>
  <si>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</si>
  <si>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</si>
  <si>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</si>
  <si>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</si>
  <si>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</si>
  <si>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</si>
  <si>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</si>
  <si>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</si>
  <si>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</si>
  <si>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</si>
  <si>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</si>
  <si>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</si>
  <si>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</si>
  <si>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</si>
  <si>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</si>
  <si>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</si>
  <si>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</si>
  <si>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</si>
  <si>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</si>
  <si>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</si>
  <si>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</si>
  <si>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</si>
  <si>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</si>
  <si>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</si>
  <si>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</si>
  <si>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</si>
  <si>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</si>
  <si>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</si>
  <si>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</si>
  <si>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</si>
  <si>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</si>
  <si>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</si>
  <si>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</si>
  <si>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</si>
  <si>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</si>
  <si>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</si>
  <si>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</si>
  <si>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</si>
  <si>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</si>
  <si>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</si>
  <si>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</si>
  <si>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</si>
  <si>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</si>
  <si>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</si>
  <si>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</si>
  <si>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</si>
  <si>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</si>
  <si>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</si>
  <si>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</si>
  <si>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</si>
  <si>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</si>
  <si>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</si>
  <si>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</si>
  <si>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</si>
  <si>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</si>
  <si>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</si>
  <si>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</si>
  <si>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</si>
  <si>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</si>
  <si>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</si>
  <si>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</si>
  <si>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</si>
  <si>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</si>
  <si>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</si>
  <si>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</si>
  <si>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</si>
  <si>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</si>
  <si>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</si>
  <si>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</si>
  <si>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</si>
  <si>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</si>
  <si>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</si>
  <si>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</si>
  <si>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</si>
  <si>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</si>
  <si>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</si>
  <si>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</si>
  <si>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</si>
  <si>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</si>
  <si>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</si>
  <si>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</si>
  <si>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</si>
  <si>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</si>
  <si>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</si>
  <si>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</si>
  <si>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</si>
  <si>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</si>
  <si>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</si>
  <si>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</si>
  <si>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</si>
  <si>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</si>
  <si>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</si>
  <si>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</si>
  <si>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</si>
  <si>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</si>
  <si>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</si>
  <si>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</si>
  <si>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</si>
  <si>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</si>
  <si>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</si>
  <si>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</si>
  <si>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</si>
  <si>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</si>
  <si>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</si>
  <si>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</si>
  <si>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</si>
  <si>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</si>
  <si>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</si>
  <si>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</si>
  <si>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</si>
  <si>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</si>
  <si>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</si>
  <si>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</si>
  <si>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</si>
  <si>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</si>
  <si>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</si>
  <si>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</si>
  <si>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</si>
  <si>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</si>
  <si>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</si>
  <si>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</si>
  <si>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</si>
  <si>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</si>
  <si>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</si>
  <si>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</si>
  <si>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</si>
  <si>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</si>
  <si>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</si>
  <si>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</si>
  <si>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</si>
  <si>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</si>
  <si>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</si>
  <si>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</si>
  <si>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</si>
  <si>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</si>
  <si>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</si>
  <si>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</si>
  <si>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</si>
  <si>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</si>
  <si>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</si>
  <si>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</si>
  <si>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</si>
  <si>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</si>
  <si>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</si>
  <si>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</si>
  <si>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</si>
  <si>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</si>
  <si>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</si>
  <si>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</si>
  <si>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</si>
  <si>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</si>
  <si>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</si>
  <si>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</si>
  <si>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</si>
  <si>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</si>
  <si>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</si>
  <si>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</si>
  <si>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</si>
  <si>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</si>
  <si>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</si>
  <si>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</si>
  <si>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</si>
  <si>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</si>
  <si>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</si>
  <si>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</si>
  <si>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</si>
  <si>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</si>
  <si>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</si>
  <si>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</si>
  <si>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</si>
  <si>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</si>
  <si>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</si>
  <si>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</si>
  <si>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</si>
  <si>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</si>
  <si>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</si>
  <si>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</si>
  <si>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</si>
  <si>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</si>
  <si>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</si>
  <si>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</si>
  <si>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</si>
  <si>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</si>
  <si>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</si>
  <si>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</si>
  <si>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</si>
  <si>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</si>
  <si>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</si>
  <si>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</si>
  <si>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</si>
  <si>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</si>
  <si>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</si>
  <si>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</si>
  <si>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</si>
  <si>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</si>
  <si>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</si>
  <si>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</si>
  <si>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</si>
  <si>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</si>
  <si>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</si>
  <si>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</si>
  <si>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</si>
  <si>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</si>
  <si>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</si>
  <si>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</si>
  <si>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</si>
  <si>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</si>
  <si>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</si>
  <si>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</si>
  <si>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</si>
  <si>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</si>
  <si>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</si>
  <si>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</si>
  <si>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</si>
  <si>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</si>
  <si>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</si>
  <si>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</si>
  <si>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</si>
  <si>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</si>
  <si>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</si>
  <si>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</si>
  <si>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</si>
  <si>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</si>
  <si>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</si>
  <si>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</si>
  <si>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</si>
  <si>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</si>
  <si>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</si>
  <si>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</si>
  <si>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</si>
  <si>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</si>
  <si>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</si>
  <si>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</si>
  <si>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</si>
  <si>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</si>
  <si>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</si>
  <si>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</si>
  <si>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</si>
  <si>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</si>
  <si>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</si>
  <si>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</si>
  <si>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</si>
  <si>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</si>
  <si>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</si>
  <si>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</si>
  <si>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</si>
  <si>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</si>
  <si>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</si>
  <si>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</si>
  <si>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</si>
  <si>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</si>
  <si>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</si>
  <si>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</si>
  <si>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</si>
  <si>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</si>
  <si>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</si>
  <si>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</si>
  <si>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</si>
  <si>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</si>
  <si>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</si>
  <si>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</si>
  <si>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</si>
  <si>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</si>
  <si>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</si>
  <si>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</si>
  <si>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</si>
  <si>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</si>
  <si>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</si>
  <si>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</si>
  <si>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</si>
  <si>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</si>
  <si>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</si>
  <si>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</si>
  <si>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</si>
  <si>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</si>
  <si>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</si>
  <si>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</si>
  <si>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</si>
  <si>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</si>
  <si>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</si>
  <si>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</si>
  <si>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</si>
  <si>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</si>
  <si>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</si>
  <si>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</si>
  <si>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</si>
  <si>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</si>
  <si>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</si>
  <si>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</si>
  <si>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</si>
  <si>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</si>
  <si>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</si>
  <si>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</si>
  <si>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</si>
  <si>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</si>
  <si>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</si>
  <si>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</si>
  <si>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</si>
  <si>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</si>
  <si>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</si>
  <si>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</si>
  <si>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</si>
  <si>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</si>
  <si>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</si>
  <si>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</si>
  <si>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</si>
  <si>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</si>
  <si>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</si>
  <si>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</si>
  <si>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</si>
  <si>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</si>
  <si>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</si>
  <si>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</si>
  <si>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</si>
  <si>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</si>
  <si>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</si>
  <si>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</si>
  <si>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</si>
  <si>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</si>
  <si>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</si>
  <si>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</si>
  <si>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</si>
  <si>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</si>
  <si>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</si>
  <si>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</si>
  <si>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</si>
  <si>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</si>
  <si>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</si>
  <si>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</si>
  <si>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</si>
  <si>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</si>
  <si>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</si>
  <si>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</si>
  <si>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</si>
  <si>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</si>
  <si>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</si>
  <si>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</si>
  <si>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</si>
  <si>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</si>
  <si>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</si>
  <si>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</si>
  <si>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</si>
  <si>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</si>
  <si>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</si>
  <si>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</si>
  <si>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</si>
  <si>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</si>
  <si>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</si>
  <si>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</si>
  <si>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</si>
  <si>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</si>
  <si>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</si>
  <si>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</si>
  <si>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</si>
  <si>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</si>
  <si>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</si>
  <si>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</si>
  <si>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</si>
  <si>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</si>
  <si>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</si>
  <si>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</si>
  <si>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</si>
  <si>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</si>
  <si>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</si>
  <si>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</si>
  <si>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</si>
  <si>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</si>
  <si>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</si>
  <si>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</si>
  <si>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</si>
  <si>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</si>
  <si>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</si>
  <si>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</si>
  <si>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</si>
  <si>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</si>
  <si>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</si>
  <si>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</si>
  <si>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</si>
  <si>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</si>
  <si>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</si>
  <si>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</si>
  <si>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</si>
  <si>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</si>
  <si>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</si>
  <si>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</si>
  <si>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</si>
  <si>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</si>
  <si>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</si>
  <si>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</si>
  <si>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</si>
  <si>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</si>
  <si>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</si>
  <si>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</si>
  <si>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</si>
  <si>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</si>
  <si>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</si>
  <si>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</si>
  <si>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</si>
  <si>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</si>
  <si>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</si>
  <si>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</si>
  <si>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</si>
  <si>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</si>
  <si>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</si>
  <si>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</si>
  <si>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</si>
  <si>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</si>
  <si>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</si>
  <si>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</si>
  <si>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</si>
  <si>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</si>
  <si>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</si>
  <si>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</si>
  <si>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</si>
  <si>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</si>
  <si>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</si>
  <si>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</si>
  <si>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</si>
  <si>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</si>
  <si>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</si>
  <si>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</si>
  <si>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</si>
  <si>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</si>
  <si>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</si>
  <si>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</si>
  <si>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</si>
  <si>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</si>
  <si>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</si>
  <si>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</si>
  <si>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</si>
  <si>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</si>
  <si>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</si>
  <si>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</si>
  <si>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</si>
  <si>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</si>
  <si>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</si>
  <si>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</si>
  <si>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</si>
  <si>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</si>
  <si>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</si>
  <si>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</si>
  <si>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</si>
  <si>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</si>
  <si>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</si>
  <si>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</si>
  <si>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</si>
  <si>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</si>
  <si>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</si>
  <si>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</si>
  <si>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</si>
  <si>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</si>
  <si>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</si>
  <si>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</si>
  <si>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</si>
  <si>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</si>
  <si>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</si>
  <si>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</si>
  <si>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</si>
  <si>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</si>
  <si>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</si>
  <si>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</si>
  <si>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</si>
  <si>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</si>
  <si>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</si>
  <si>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</si>
  <si>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</si>
  <si>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</si>
  <si>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</si>
  <si>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</si>
  <si>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</si>
  <si>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</si>
  <si>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</si>
  <si>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</si>
  <si>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</si>
  <si>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</si>
  <si>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</si>
  <si>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</si>
  <si>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</si>
  <si>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</si>
  <si>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</si>
  <si>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</si>
  <si>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</si>
  <si>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</si>
  <si>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</si>
  <si>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</si>
  <si>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</si>
  <si>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</si>
  <si>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</si>
  <si>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</si>
  <si>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</si>
  <si>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</si>
  <si>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</si>
  <si>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</si>
  <si>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</si>
  <si>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</si>
  <si>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</si>
  <si>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</si>
  <si>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</si>
  <si>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</si>
  <si>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</si>
  <si>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</si>
  <si>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</si>
  <si>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</si>
  <si>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</si>
  <si>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</si>
  <si>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</si>
  <si>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</si>
  <si>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</si>
  <si>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</si>
  <si>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</si>
  <si>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</si>
  <si>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</si>
  <si>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</si>
  <si>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</si>
  <si>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</si>
  <si>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</si>
  <si>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</si>
  <si>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</si>
  <si>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</si>
  <si>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</si>
  <si>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</si>
  <si>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</si>
  <si>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</si>
  <si>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</si>
  <si>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</si>
  <si>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</si>
  <si>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</si>
  <si>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</si>
  <si>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</si>
  <si>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</si>
  <si>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</si>
  <si>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</si>
  <si>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</si>
  <si>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</si>
  <si>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</si>
  <si>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</si>
  <si>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</si>
  <si>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</si>
  <si>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</si>
  <si>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</si>
  <si>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</si>
  <si>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</si>
  <si>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</si>
  <si>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</si>
  <si>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</si>
  <si>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</si>
  <si>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</si>
  <si>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</si>
  <si>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</si>
  <si>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</si>
  <si>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</si>
  <si>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</si>
  <si>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</si>
  <si>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</si>
  <si>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</si>
  <si>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</si>
  <si>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</si>
  <si>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</si>
  <si>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</si>
  <si>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</si>
  <si>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</si>
  <si>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</si>
  <si>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</si>
  <si>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</si>
  <si>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</si>
  <si>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</si>
  <si>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</si>
  <si>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</si>
  <si>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</si>
  <si>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</si>
  <si>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</si>
  <si>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</si>
  <si>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</si>
  <si>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</si>
  <si>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</si>
  <si>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</si>
  <si>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</si>
  <si>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</si>
  <si>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</si>
  <si>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</si>
  <si>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</si>
  <si>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</si>
  <si>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</si>
  <si>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</si>
  <si>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</si>
  <si>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</si>
  <si>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</si>
  <si>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</si>
  <si>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</si>
  <si>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</si>
  <si>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</si>
  <si>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</si>
  <si>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</si>
  <si>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</si>
  <si>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</si>
  <si>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</si>
  <si>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</si>
  <si>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</si>
  <si>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</si>
  <si>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</si>
  <si>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</si>
  <si>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</si>
  <si>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</si>
  <si>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</si>
  <si>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</si>
  <si>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</si>
  <si>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</si>
  <si>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</si>
  <si>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</si>
  <si>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</si>
  <si>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</si>
  <si>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</si>
  <si>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</si>
  <si>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</si>
  <si>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</si>
  <si>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</si>
  <si>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</si>
  <si>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</si>
  <si>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</si>
  <si>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</si>
  <si>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</si>
  <si>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</si>
  <si>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</si>
  <si>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</si>
  <si>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</si>
  <si>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</si>
  <si>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</si>
  <si>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</si>
  <si>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</si>
  <si>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</si>
  <si>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</si>
  <si>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</si>
  <si>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</si>
  <si>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</si>
  <si>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</si>
  <si>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</si>
  <si>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</si>
  <si>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</si>
  <si>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</si>
  <si>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</si>
  <si>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</si>
  <si>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</si>
  <si>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</si>
  <si>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</si>
  <si>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</si>
  <si>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</si>
  <si>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</si>
  <si>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</si>
  <si>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</si>
  <si>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</si>
  <si>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</si>
  <si>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</si>
  <si>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</si>
  <si>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</si>
  <si>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</si>
  <si>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</si>
  <si>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</si>
  <si>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</si>
  <si>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</si>
  <si>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</si>
  <si>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</si>
  <si>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</si>
  <si>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</si>
  <si>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</si>
  <si>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</si>
  <si>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</si>
  <si>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</si>
  <si>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</si>
  <si>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</si>
  <si>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</si>
  <si>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</si>
  <si>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</si>
  <si>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</si>
  <si>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</si>
  <si>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</si>
  <si>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</si>
  <si>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</si>
  <si>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</si>
  <si>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</si>
  <si>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</si>
  <si>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</si>
  <si>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</si>
  <si>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</si>
  <si>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</si>
  <si>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</si>
  <si>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</si>
  <si>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</si>
  <si>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</si>
  <si>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</si>
  <si>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</si>
  <si>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</si>
  <si>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</si>
  <si>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</si>
  <si>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</si>
  <si>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</si>
  <si>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</si>
  <si>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</si>
  <si>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</si>
  <si>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</si>
  <si>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</si>
  <si>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</si>
  <si>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</si>
  <si>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</si>
  <si>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</si>
  <si>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</si>
  <si>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</si>
  <si>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</si>
  <si>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</si>
  <si>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</si>
  <si>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</si>
  <si>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</si>
  <si>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</si>
  <si>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</si>
  <si>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</si>
  <si>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</si>
  <si>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</si>
  <si>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</si>
  <si>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</si>
  <si>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</si>
  <si>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</si>
  <si>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</si>
  <si>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</si>
  <si>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</si>
  <si>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</si>
  <si>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</si>
  <si>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</si>
  <si>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</si>
  <si>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</si>
  <si>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</si>
  <si>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</si>
  <si>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</si>
  <si>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</si>
  <si>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</si>
  <si>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</si>
  <si>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</si>
  <si>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</si>
  <si>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</si>
  <si>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</si>
  <si>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</si>
  <si>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</si>
  <si>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</si>
  <si>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</si>
  <si>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</si>
  <si>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</si>
  <si>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</si>
  <si>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</si>
  <si>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</si>
  <si>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</si>
  <si>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</si>
  <si>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</si>
  <si>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</si>
  <si>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</si>
  <si>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</si>
  <si>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</si>
  <si>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</si>
  <si>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</si>
  <si>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</si>
  <si>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</si>
  <si>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</si>
  <si>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</si>
  <si>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</si>
  <si>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</si>
  <si>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</si>
  <si>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</si>
  <si>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</si>
  <si>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</si>
  <si>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</si>
  <si>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</si>
  <si>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</si>
  <si>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</si>
  <si>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</si>
  <si>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</si>
  <si>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</si>
  <si>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</si>
  <si>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</si>
  <si>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</si>
  <si>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</si>
  <si>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</si>
  <si>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</si>
  <si>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</si>
  <si>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</si>
  <si>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</si>
  <si>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</si>
  <si>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</si>
  <si>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</si>
  <si>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</si>
  <si>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</si>
  <si>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</si>
  <si>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</si>
  <si>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</si>
  <si>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</si>
  <si>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</si>
  <si>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</si>
  <si>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</si>
  <si>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</si>
  <si>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</si>
  <si>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</si>
  <si>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</si>
  <si>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</si>
  <si>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</si>
  <si>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</si>
  <si>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</si>
  <si>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</si>
  <si>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</si>
  <si>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</si>
  <si>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</si>
  <si>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</si>
  <si>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</si>
  <si>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</si>
  <si>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</si>
  <si>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</si>
  <si>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</si>
  <si>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</si>
  <si>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</si>
  <si>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</si>
  <si>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</si>
  <si>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</si>
  <si>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</si>
  <si>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</si>
  <si>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</si>
  <si>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</si>
  <si>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</si>
  <si>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</si>
  <si>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</si>
  <si>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</si>
  <si>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</si>
  <si>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</si>
  <si>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</si>
  <si>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</si>
  <si>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</si>
  <si>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</si>
  <si>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</si>
  <si>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</si>
  <si>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</si>
  <si>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</si>
  <si>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</si>
  <si>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</si>
  <si>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</si>
  <si>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</si>
  <si>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</si>
  <si>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</si>
  <si>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</si>
  <si>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</si>
  <si>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</si>
  <si>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</si>
  <si>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</si>
  <si>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</si>
  <si>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</si>
  <si>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</si>
  <si>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</si>
  <si>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</si>
  <si>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</si>
  <si>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</si>
  <si>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</si>
  <si>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</si>
  <si>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</si>
  <si>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</si>
  <si>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</si>
  <si>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</si>
  <si>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</si>
  <si>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</si>
  <si>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</si>
  <si>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</si>
  <si>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</si>
  <si>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</si>
  <si>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</si>
  <si>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</si>
  <si>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</si>
  <si>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</si>
  <si>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</si>
  <si>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</si>
  <si>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</si>
  <si>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</si>
  <si>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</si>
  <si>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</si>
  <si>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</si>
  <si>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</si>
  <si>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</si>
  <si>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</si>
  <si>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</si>
  <si>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</si>
  <si>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</si>
  <si>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</si>
  <si>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</si>
  <si>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</si>
  <si>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</si>
  <si>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</si>
  <si>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</si>
  <si>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</si>
  <si>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</si>
  <si>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</si>
  <si>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</si>
  <si>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</si>
  <si>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</si>
  <si>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</si>
  <si>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</si>
  <si>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</si>
  <si>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</si>
  <si>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</si>
  <si>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</si>
  <si>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</si>
  <si>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</si>
  <si>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</si>
  <si>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</si>
  <si>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</si>
  <si>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</si>
  <si>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</si>
  <si>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</si>
  <si>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</si>
  <si>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</si>
  <si>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</si>
  <si>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</si>
  <si>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</si>
  <si>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</si>
  <si>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</si>
  <si>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</si>
  <si>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</si>
  <si>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</si>
  <si>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</si>
  <si>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</si>
  <si>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</si>
  <si>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</si>
  <si>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</si>
  <si>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</si>
  <si>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</si>
  <si>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</si>
  <si>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</si>
  <si>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</si>
  <si>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</si>
  <si>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</si>
  <si>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</si>
  <si>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</si>
  <si>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</si>
  <si>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</si>
  <si>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</si>
  <si>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</si>
  <si>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</si>
  <si>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</si>
  <si>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</si>
  <si>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</si>
  <si>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</si>
  <si>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</si>
  <si>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</si>
  <si>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</si>
  <si>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</si>
  <si>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</si>
  <si>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</si>
  <si>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</si>
  <si>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</si>
  <si>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</si>
  <si>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</si>
  <si>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</si>
  <si>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</si>
  <si>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</si>
  <si>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</si>
  <si>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</si>
  <si>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</si>
  <si>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</si>
  <si>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</si>
  <si>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</si>
  <si>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</si>
  <si>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</si>
  <si>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</si>
  <si>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</si>
  <si>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</si>
  <si>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</si>
  <si>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</si>
  <si>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</si>
  <si>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</si>
  <si>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</si>
  <si>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</si>
  <si>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</si>
  <si>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</si>
  <si>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</si>
  <si>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</si>
  <si>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</si>
  <si>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</si>
  <si>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</si>
  <si>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</si>
  <si>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</si>
  <si>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</si>
  <si>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</si>
  <si>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</si>
  <si>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</si>
  <si>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</si>
  <si>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</si>
  <si>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</si>
  <si>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</si>
  <si>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</si>
  <si>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</si>
  <si>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</si>
  <si>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</si>
  <si>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</si>
  <si>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</si>
  <si>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</si>
  <si>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</si>
  <si>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</si>
  <si>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</si>
  <si>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</si>
  <si>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</si>
  <si>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</si>
  <si>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</si>
  <si>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</si>
  <si>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</si>
  <si>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</si>
  <si>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</si>
  <si>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</si>
  <si>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</si>
  <si>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</si>
  <si>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</si>
  <si>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</si>
  <si>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</si>
  <si>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</si>
  <si>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</si>
  <si>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</si>
  <si>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</si>
  <si>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</si>
  <si>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</si>
  <si>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</si>
  <si>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</si>
  <si>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</si>
  <si>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</si>
  <si>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</si>
  <si>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</si>
  <si>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</si>
  <si>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</si>
  <si>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</si>
  <si>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</si>
  <si>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</si>
  <si>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</si>
  <si>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</si>
  <si>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</si>
  <si>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</si>
  <si>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</si>
  <si>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</si>
  <si>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</si>
  <si>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</si>
  <si>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</si>
  <si>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</si>
  <si>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</si>
  <si>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</si>
  <si>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</si>
  <si>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</si>
  <si>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</si>
  <si>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</si>
  <si>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</si>
  <si>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</si>
  <si>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</si>
  <si>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</si>
  <si>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</si>
  <si>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</si>
  <si>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</si>
  <si>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</si>
  <si>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</si>
  <si>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</si>
  <si>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</si>
  <si>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</si>
  <si>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</si>
  <si>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</si>
  <si>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</si>
  <si>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</si>
  <si>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</si>
  <si>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</si>
  <si>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</si>
  <si>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</si>
  <si>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</si>
  <si>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</si>
  <si>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</si>
  <si>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</si>
  <si>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</si>
  <si>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</si>
  <si>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</si>
  <si>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</si>
  <si>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</si>
  <si>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</si>
  <si>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</si>
  <si>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</si>
  <si>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</si>
  <si>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</si>
  <si>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</si>
  <si>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</si>
  <si>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</si>
  <si>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</si>
  <si>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</si>
  <si>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</si>
  <si>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</si>
  <si>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</si>
  <si>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</si>
  <si>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</si>
  <si>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</si>
  <si>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</si>
  <si>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</si>
  <si>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</si>
  <si>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</si>
  <si>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</si>
  <si>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</si>
  <si>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</si>
  <si>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</si>
  <si>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</si>
  <si>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</si>
  <si>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</si>
  <si>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</si>
  <si>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</si>
  <si>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</si>
  <si>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</si>
  <si>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</si>
  <si>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</si>
  <si>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</si>
  <si>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</si>
  <si>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</si>
  <si>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</si>
  <si>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</si>
  <si>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</si>
  <si>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</si>
  <si>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</si>
  <si>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</si>
  <si>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</si>
  <si>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</si>
  <si>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</si>
  <si>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</si>
  <si>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</si>
  <si>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</si>
  <si>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</si>
  <si>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</si>
  <si>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</si>
  <si>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</si>
  <si>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</si>
  <si>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</si>
  <si>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</si>
  <si>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</si>
  <si>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</si>
  <si>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</si>
  <si>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</si>
  <si>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</si>
  <si>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</si>
  <si>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</si>
  <si>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</si>
  <si>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</si>
  <si>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</si>
  <si>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</si>
  <si>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</si>
  <si>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</si>
  <si>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</si>
  <si>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</si>
  <si>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</si>
  <si>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</si>
  <si>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</si>
  <si>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</si>
  <si>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</si>
  <si>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</si>
  <si>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</si>
  <si>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</si>
  <si>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</si>
  <si>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</si>
  <si>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</si>
  <si>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</si>
  <si>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</si>
  <si>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</si>
  <si>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</si>
  <si>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</si>
  <si>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</si>
  <si>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</si>
  <si>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</si>
  <si>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</si>
  <si>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</si>
  <si>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</si>
  <si>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</si>
  <si>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</si>
  <si>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</si>
  <si>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</si>
  <si>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</si>
  <si>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</si>
  <si>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</si>
  <si>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</si>
  <si>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</si>
  <si>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</si>
  <si>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</si>
  <si>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</si>
  <si>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</si>
  <si>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</si>
  <si>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</si>
  <si>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</si>
  <si>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</si>
  <si>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</si>
  <si>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</si>
  <si>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</si>
  <si>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</si>
  <si>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</si>
  <si>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</si>
  <si>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</si>
  <si>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</si>
  <si>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</si>
  <si>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</si>
  <si>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</si>
  <si>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</si>
  <si>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</si>
  <si>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</si>
  <si>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</si>
  <si>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</si>
  <si>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</si>
  <si>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</si>
  <si>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</si>
  <si>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</si>
  <si>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</si>
  <si>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</si>
  <si>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</si>
  <si>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</si>
  <si>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</si>
  <si>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</si>
  <si>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</si>
  <si>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</si>
  <si>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</si>
  <si>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</si>
  <si>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</si>
  <si>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</si>
  <si>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</si>
  <si>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</si>
  <si>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</si>
  <si>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</si>
  <si>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</si>
  <si>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</si>
  <si>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</si>
  <si>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</si>
  <si>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</si>
  <si>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</si>
  <si>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</si>
  <si>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</si>
  <si>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</si>
  <si>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</si>
  <si>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</si>
  <si>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</si>
  <si>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</si>
  <si>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</si>
  <si>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</si>
  <si>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</si>
  <si>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</si>
  <si>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</si>
  <si>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</si>
  <si>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</si>
  <si>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</si>
  <si>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</si>
  <si>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</si>
  <si>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</si>
  <si>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</si>
  <si>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</si>
  <si>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</si>
  <si>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</si>
  <si>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</si>
  <si>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</si>
  <si>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</si>
  <si>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</si>
  <si>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</si>
  <si>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</si>
  <si>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</si>
  <si>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</si>
  <si>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</si>
  <si>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</si>
  <si>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</si>
  <si>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</si>
  <si>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</si>
  <si>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</si>
  <si>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</si>
  <si>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</si>
  <si>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</si>
  <si>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</si>
  <si>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</si>
  <si>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</si>
  <si>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</si>
  <si>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</si>
  <si>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</si>
  <si>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</si>
  <si>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</si>
  <si>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</si>
  <si>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</si>
  <si>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</si>
  <si>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</si>
  <si>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</si>
  <si>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</si>
  <si>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</si>
  <si>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</si>
  <si>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</si>
  <si>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</si>
  <si>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</si>
  <si>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</si>
  <si>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</si>
  <si>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</si>
  <si>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</si>
  <si>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</si>
  <si>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</si>
  <si>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</si>
  <si>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</si>
  <si>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</si>
  <si>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</si>
  <si>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</si>
  <si>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</si>
  <si>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</si>
  <si>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</si>
  <si>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</si>
  <si>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</si>
  <si>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</si>
  <si>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</si>
  <si>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</si>
  <si>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</si>
  <si>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</si>
  <si>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</si>
  <si>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</si>
  <si>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</si>
  <si>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</si>
  <si>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</si>
  <si>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</si>
  <si>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</si>
  <si>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</si>
  <si>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</si>
  <si>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</si>
  <si>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</si>
  <si>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</si>
  <si>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</si>
  <si>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</si>
  <si>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</si>
  <si>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</si>
  <si>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</si>
  <si>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</si>
  <si>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</si>
  <si>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</si>
  <si>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</si>
  <si>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</si>
  <si>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</si>
  <si>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</si>
  <si>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</si>
  <si>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</si>
  <si>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</si>
  <si>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</si>
  <si>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</si>
  <si>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</si>
  <si>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</si>
  <si>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</si>
  <si>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</si>
  <si>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</si>
  <si>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</si>
  <si>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</si>
  <si>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</si>
  <si>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</si>
  <si>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</si>
  <si>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</si>
  <si>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</si>
  <si>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</si>
  <si>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</si>
  <si>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</si>
  <si>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</si>
  <si>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</si>
  <si>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</si>
  <si>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</si>
  <si>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</si>
  <si>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</si>
  <si>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</si>
  <si>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</si>
  <si>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</si>
  <si>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</si>
  <si>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</si>
  <si>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</si>
  <si>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</si>
  <si>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</si>
  <si>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</si>
  <si>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</si>
  <si>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</si>
  <si>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</si>
  <si>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</si>
  <si>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</si>
  <si>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</si>
  <si>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</si>
  <si>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</si>
  <si>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</si>
  <si>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</si>
  <si>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</si>
  <si>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</si>
  <si>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</si>
  <si>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</si>
  <si>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</si>
  <si>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</si>
  <si>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</si>
  <si>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</si>
  <si>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</si>
  <si>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</si>
  <si>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</si>
  <si>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</si>
  <si>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</si>
  <si>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</si>
  <si>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</si>
  <si>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</si>
  <si>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</si>
  <si>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</si>
  <si>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</si>
  <si>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</si>
  <si>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</si>
  <si>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</si>
  <si>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</si>
  <si>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</si>
  <si>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</si>
  <si>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</si>
  <si>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</si>
  <si>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</si>
  <si>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</si>
  <si>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</si>
  <si>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</si>
  <si>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</si>
  <si>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</si>
  <si>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</si>
  <si>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</si>
  <si>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</si>
  <si>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</si>
  <si>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</si>
  <si>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</si>
  <si>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</si>
  <si>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</si>
  <si>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</si>
  <si>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</si>
  <si>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</si>
  <si>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</si>
  <si>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</si>
  <si>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</si>
  <si>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</si>
  <si>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</si>
  <si>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</si>
  <si>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</si>
  <si>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</si>
  <si>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</si>
  <si>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</si>
  <si>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</si>
  <si>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</si>
  <si>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</si>
  <si>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</si>
  <si>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</si>
  <si>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</si>
  <si>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</si>
  <si>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</si>
  <si>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</si>
  <si>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</si>
  <si>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</si>
  <si>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</si>
  <si>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</si>
  <si>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</si>
  <si>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</si>
  <si>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</si>
  <si>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</si>
  <si>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</si>
  <si>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</si>
  <si>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</si>
  <si>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</si>
  <si>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</si>
  <si>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</si>
  <si>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</si>
  <si>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</si>
  <si>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</si>
  <si>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</si>
  <si>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</si>
  <si>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</si>
  <si>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</si>
  <si>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</si>
  <si>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</si>
  <si>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</si>
  <si>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</si>
  <si>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</si>
  <si>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</si>
  <si>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</si>
  <si>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</si>
  <si>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</si>
  <si>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</si>
  <si>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</si>
  <si>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</si>
  <si>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</si>
  <si>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</si>
  <si>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</si>
  <si>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</si>
  <si>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</si>
  <si>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</si>
  <si>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</si>
  <si>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</si>
  <si>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</si>
  <si>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</si>
  <si>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</si>
  <si>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</si>
  <si>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</si>
  <si>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</si>
  <si>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</si>
  <si>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</si>
  <si>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</si>
  <si>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</si>
  <si>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</si>
  <si>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</si>
  <si>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</si>
  <si>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</si>
  <si>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</si>
  <si>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</si>
  <si>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</si>
  <si>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</si>
  <si>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</si>
  <si>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</si>
  <si>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</si>
  <si>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</si>
  <si>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</si>
  <si>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</si>
  <si>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</si>
  <si>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</si>
  <si>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</si>
  <si>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</si>
  <si>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</si>
  <si>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</si>
  <si>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</si>
  <si>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</si>
  <si>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</si>
  <si>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</si>
  <si>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</si>
  <si>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</si>
  <si>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</si>
  <si>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</si>
  <si>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</si>
  <si>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</si>
  <si>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</si>
  <si>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</si>
  <si>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</si>
  <si>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</si>
  <si>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</si>
  <si>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</si>
  <si>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</si>
  <si>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</si>
  <si>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</si>
  <si>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</si>
  <si>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</si>
  <si>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</si>
  <si>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</si>
  <si>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</si>
  <si>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</si>
  <si>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</si>
  <si>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</si>
  <si>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</si>
  <si>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</si>
  <si>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</si>
  <si>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</si>
  <si>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</si>
  <si>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</si>
  <si>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</si>
  <si>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</si>
  <si>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</si>
  <si>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</si>
  <si>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</si>
  <si>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</si>
  <si>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</si>
  <si>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</si>
  <si>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</si>
  <si>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</si>
  <si>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</si>
  <si>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</si>
  <si>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</si>
  <si>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</si>
  <si>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</si>
  <si>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</si>
  <si>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</si>
  <si>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</si>
  <si>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</si>
  <si>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</si>
  <si>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</si>
  <si>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</si>
  <si>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</si>
  <si>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</si>
  <si>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</si>
  <si>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</si>
  <si>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</si>
  <si>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</si>
  <si>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</si>
  <si>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</si>
  <si>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</si>
  <si>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</si>
  <si>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</si>
  <si>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</si>
  <si>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</si>
  <si>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</si>
  <si>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</si>
  <si>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</si>
  <si>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</si>
  <si>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</si>
  <si>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</si>
  <si>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</si>
  <si>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</si>
  <si>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</si>
  <si>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</si>
  <si>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</si>
  <si>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</si>
  <si>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</si>
  <si>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</si>
  <si>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</si>
  <si>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</si>
  <si>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</si>
  <si>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</si>
  <si>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</si>
  <si>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</si>
  <si>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</si>
  <si>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</si>
  <si>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</si>
  <si>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</si>
  <si>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</si>
  <si>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</si>
  <si>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</si>
  <si>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</si>
  <si>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</si>
  <si>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</si>
  <si>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</si>
  <si>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</si>
  <si>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</si>
  <si>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</si>
  <si>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</si>
  <si>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</si>
  <si>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</si>
  <si>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</si>
  <si>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</si>
  <si>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</si>
  <si>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</si>
  <si>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</si>
  <si>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</si>
  <si>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</si>
  <si>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</si>
  <si>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</si>
  <si>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</si>
  <si>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</si>
  <si>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</si>
  <si>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</si>
  <si>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</si>
  <si>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</si>
  <si>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</si>
  <si>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</si>
  <si>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</si>
  <si>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</si>
  <si>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</si>
  <si>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</si>
  <si>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</si>
  <si>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</si>
  <si>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</si>
  <si>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</si>
  <si>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</si>
  <si>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</si>
  <si>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</si>
  <si>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</si>
  <si>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</si>
  <si>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</si>
  <si>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</si>
  <si>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</si>
  <si>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</si>
  <si>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</si>
  <si>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</si>
  <si>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</si>
  <si>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</si>
  <si>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</si>
  <si>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</si>
  <si>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</si>
  <si>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</si>
  <si>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</si>
  <si>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</si>
  <si>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</si>
  <si>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</si>
  <si>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</si>
  <si>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</si>
  <si>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</si>
  <si>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</si>
  <si>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</si>
  <si>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</si>
  <si>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</si>
  <si>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</si>
  <si>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</si>
  <si>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</si>
  <si>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</si>
  <si>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</si>
  <si>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</si>
  <si>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</si>
  <si>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</si>
  <si>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</si>
  <si>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</si>
  <si>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</si>
  <si>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</si>
  <si>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</si>
  <si>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</si>
  <si>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</si>
  <si>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</si>
  <si>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</si>
  <si>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</si>
  <si>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</si>
  <si>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</si>
  <si>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</si>
  <si>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</si>
  <si>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</si>
  <si>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</si>
  <si>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</si>
  <si>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</si>
  <si>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</si>
  <si>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</si>
  <si>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</si>
  <si>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</si>
  <si>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</si>
  <si>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</si>
  <si>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</si>
  <si>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</si>
  <si>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</si>
  <si>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</si>
  <si>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</si>
  <si>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</si>
  <si>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</si>
  <si>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</si>
  <si>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</si>
  <si>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</si>
  <si>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</si>
  <si>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</si>
  <si>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</si>
  <si>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</si>
  <si>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</si>
  <si>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</si>
  <si>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</si>
  <si>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</si>
  <si>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</si>
  <si>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</si>
  <si>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</si>
  <si>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</si>
  <si>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</si>
  <si>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</si>
  <si>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</si>
  <si>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</si>
  <si>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</si>
  <si>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</si>
  <si>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</si>
  <si>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</si>
  <si>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</si>
  <si>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</si>
  <si>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</si>
  <si>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</si>
  <si>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</si>
  <si>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</si>
  <si>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</si>
  <si>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</si>
  <si>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</si>
  <si>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</si>
  <si>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</si>
  <si>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</si>
  <si>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</si>
  <si>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</si>
  <si>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</si>
  <si>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</si>
  <si>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</si>
  <si>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</si>
  <si>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</si>
  <si>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</si>
  <si>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</si>
  <si>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</si>
  <si>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</si>
  <si>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</si>
  <si>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</si>
  <si>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</si>
  <si>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</si>
  <si>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</si>
  <si>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</si>
  <si>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</si>
  <si>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</si>
  <si>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</si>
  <si>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</si>
  <si>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</si>
  <si>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</si>
  <si>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</si>
  <si>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</si>
  <si>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</si>
  <si>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</si>
  <si>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</si>
  <si>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</si>
  <si>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</si>
  <si>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</si>
  <si>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</si>
  <si>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</si>
  <si>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</si>
  <si>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</si>
  <si>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</si>
  <si>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</si>
  <si>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</si>
  <si>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</si>
  <si>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</si>
  <si>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</si>
  <si>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</si>
  <si>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</si>
  <si>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</si>
  <si>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</si>
  <si>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</si>
  <si>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</si>
  <si>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</si>
  <si>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</si>
  <si>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</si>
  <si>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</si>
  <si>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</si>
  <si>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</si>
  <si>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</si>
  <si>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</si>
  <si>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</si>
  <si>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</si>
  <si>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</si>
  <si>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</si>
  <si>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</si>
  <si>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</si>
  <si>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</si>
  <si>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</si>
  <si>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</si>
  <si>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</si>
  <si>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</si>
  <si>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</si>
  <si>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</si>
  <si>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</si>
  <si>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</si>
  <si>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</si>
  <si>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</si>
  <si>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</si>
  <si>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</si>
  <si>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</si>
  <si>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</si>
  <si>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</si>
  <si>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</si>
  <si>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</si>
  <si>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</si>
  <si>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</si>
  <si>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</si>
  <si>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</si>
  <si>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</si>
  <si>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</si>
  <si>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</si>
  <si>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</si>
  <si>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</si>
  <si>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</si>
  <si>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</si>
  <si>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</si>
  <si>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</si>
  <si>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</si>
  <si>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</si>
  <si>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</si>
  <si>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</si>
  <si>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</si>
  <si>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</si>
  <si>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</si>
  <si>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</si>
  <si>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</si>
  <si>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</si>
  <si>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</si>
  <si>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</si>
  <si>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</si>
  <si>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</si>
  <si>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</si>
  <si>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</si>
  <si>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</si>
  <si>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</si>
  <si>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</si>
  <si>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</si>
  <si>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</si>
  <si>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</si>
  <si>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</si>
  <si>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</si>
  <si>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</si>
  <si>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</si>
  <si>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</si>
  <si>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</si>
  <si>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</si>
  <si>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</si>
  <si>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</si>
  <si>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</si>
  <si>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</si>
  <si>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</si>
  <si>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</si>
  <si>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</si>
  <si>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</si>
  <si>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</si>
  <si>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</si>
  <si>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</si>
  <si>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</si>
  <si>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</si>
  <si>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</si>
  <si>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</si>
  <si>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</si>
  <si>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</si>
  <si>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</si>
  <si>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</si>
  <si>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</si>
  <si>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</si>
  <si>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</si>
  <si>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</si>
  <si>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</si>
  <si>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</si>
  <si>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</si>
  <si>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</si>
  <si>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</si>
  <si>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</si>
  <si>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</si>
  <si>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</si>
  <si>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</si>
  <si>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</si>
  <si>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</si>
  <si>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</si>
  <si>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</si>
  <si>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</si>
  <si>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</si>
  <si>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</si>
  <si>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</si>
  <si>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</si>
  <si>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</si>
  <si>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</si>
  <si>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</si>
  <si>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</si>
  <si>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</si>
  <si>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</si>
  <si>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</si>
  <si>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</si>
  <si>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</si>
  <si>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</si>
  <si>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</si>
  <si>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</si>
  <si>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</si>
  <si>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</si>
  <si>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</si>
  <si>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</si>
  <si>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</si>
  <si>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</si>
  <si>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</si>
  <si>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</si>
  <si>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</si>
  <si>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</si>
  <si>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</si>
  <si>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</si>
  <si>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</si>
  <si>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</si>
  <si>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</si>
  <si>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</si>
  <si>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</si>
  <si>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</si>
  <si>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</si>
  <si>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</si>
  <si>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</si>
  <si>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</si>
  <si>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</si>
  <si>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</si>
  <si>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</si>
  <si>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</si>
  <si>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</si>
  <si>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</si>
  <si>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</si>
  <si>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</si>
  <si>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</si>
  <si>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</si>
  <si>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</si>
  <si>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</si>
  <si>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</si>
  <si>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</si>
  <si>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</si>
  <si>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</si>
  <si>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</si>
  <si>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</si>
  <si>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</si>
  <si>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</si>
  <si>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</si>
  <si>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</si>
  <si>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</si>
  <si>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</si>
  <si>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</si>
  <si>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</si>
  <si>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</si>
  <si>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</si>
  <si>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</si>
  <si>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</si>
  <si>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</si>
  <si>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</si>
  <si>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</si>
  <si>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</si>
  <si>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</si>
  <si>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</si>
  <si>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</si>
  <si>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</si>
  <si>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</si>
  <si>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</si>
  <si>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</si>
  <si>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</si>
  <si>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</si>
  <si>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</si>
  <si>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</si>
  <si>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</si>
  <si>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</si>
  <si>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</si>
  <si>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</si>
  <si>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</si>
  <si>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</si>
  <si>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</si>
  <si>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</si>
  <si>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</si>
  <si>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</si>
  <si>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</si>
  <si>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</si>
  <si>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</si>
  <si>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</si>
  <si>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</si>
  <si>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</si>
  <si>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</si>
  <si>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</si>
  <si>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</si>
  <si>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</si>
  <si>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</si>
  <si>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</si>
  <si>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</si>
  <si>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</si>
  <si>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</si>
  <si>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</si>
  <si>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</si>
  <si>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</si>
  <si>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</si>
  <si>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</si>
  <si>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</si>
  <si>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</si>
  <si>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</si>
  <si>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</si>
  <si>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</si>
  <si>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</si>
  <si>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</si>
  <si>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</si>
  <si>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</si>
  <si>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</si>
  <si>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</si>
  <si>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</si>
  <si>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</si>
  <si>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</si>
  <si>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</si>
  <si>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</si>
  <si>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</si>
  <si>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</si>
  <si>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</si>
  <si>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</si>
  <si>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</si>
  <si>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</si>
  <si>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</si>
  <si>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</si>
  <si>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</si>
  <si>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</si>
  <si>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</si>
  <si>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</si>
  <si>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</si>
  <si>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</si>
  <si>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</si>
  <si>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</si>
  <si>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</si>
  <si>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</si>
  <si>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</si>
  <si>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</si>
  <si>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</si>
  <si>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</si>
  <si>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</si>
  <si>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</si>
  <si>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</si>
  <si>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</si>
  <si>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</si>
  <si>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</si>
  <si>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</si>
  <si>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</si>
  <si>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</si>
  <si>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</si>
  <si>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</si>
  <si>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</si>
  <si>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</si>
  <si>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</si>
  <si>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</si>
  <si>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</si>
  <si>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</si>
  <si>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</si>
  <si>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</si>
  <si>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</si>
  <si>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</si>
  <si>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</si>
  <si>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</si>
  <si>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</si>
  <si>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</si>
  <si>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</si>
  <si>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</si>
  <si>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</si>
  <si>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</si>
  <si>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</si>
  <si>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</si>
  <si>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</si>
  <si>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</si>
  <si>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</si>
  <si>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</si>
  <si>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</si>
  <si>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</si>
  <si>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</si>
  <si>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</si>
  <si>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</si>
  <si>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</si>
  <si>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</si>
  <si>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</si>
  <si>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</si>
  <si>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</si>
  <si>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</si>
  <si>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</si>
  <si>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</si>
  <si>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</si>
  <si>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</si>
  <si>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</si>
  <si>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</si>
  <si>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</si>
  <si>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</si>
  <si>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</si>
  <si>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</si>
  <si>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</si>
  <si>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</si>
  <si>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</si>
  <si>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</si>
  <si>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</si>
  <si>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</si>
  <si>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</si>
  <si>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</si>
  <si>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</si>
  <si>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</si>
  <si>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</si>
  <si>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</si>
  <si>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</si>
  <si>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</si>
  <si>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</si>
  <si>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</si>
  <si>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</si>
  <si>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</si>
  <si>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</si>
  <si>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</si>
  <si>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</si>
  <si>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</si>
  <si>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</si>
  <si>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</si>
  <si>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</si>
  <si>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</si>
  <si>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</si>
  <si>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</si>
  <si>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</si>
  <si>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</si>
  <si>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</si>
  <si>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</si>
  <si>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</si>
  <si>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</si>
  <si>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</si>
  <si>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</si>
  <si>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</si>
  <si>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</si>
  <si>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</si>
  <si>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</si>
  <si>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</si>
  <si>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</si>
  <si>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</si>
  <si>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</si>
  <si>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</si>
  <si>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</si>
  <si>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</si>
  <si>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</si>
  <si>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</si>
  <si>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</si>
  <si>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</si>
  <si>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</si>
  <si>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</si>
  <si>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</si>
  <si>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</si>
  <si>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</si>
  <si>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</si>
  <si>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</si>
  <si>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</si>
  <si>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</si>
  <si>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</si>
  <si>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</si>
  <si>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</si>
  <si>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</si>
  <si>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</si>
  <si>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</si>
  <si>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</si>
  <si>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</si>
  <si>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</si>
  <si>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</si>
  <si>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</si>
  <si>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</si>
  <si>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</si>
  <si>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</si>
  <si>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</si>
  <si>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</si>
  <si>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</si>
  <si>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</si>
  <si>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</si>
  <si>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</si>
  <si>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</si>
  <si>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</si>
  <si>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</si>
  <si>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</si>
  <si>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</si>
  <si>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</si>
  <si>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</si>
  <si>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</si>
  <si>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</si>
  <si>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</si>
  <si>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</si>
  <si>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</si>
  <si>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</si>
  <si>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</si>
  <si>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</si>
  <si>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</si>
  <si>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</si>
  <si>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</si>
  <si>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</si>
  <si>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</si>
  <si>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</si>
  <si>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</si>
  <si>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</si>
  <si>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</si>
  <si>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</si>
  <si>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</si>
  <si>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</si>
  <si>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</si>
  <si>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</si>
  <si>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</si>
  <si>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</si>
  <si>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</si>
  <si>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</si>
  <si>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</si>
  <si>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</si>
  <si>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</si>
  <si>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</si>
  <si>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</si>
  <si>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</si>
  <si>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</si>
  <si>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</si>
  <si>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</si>
  <si>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</si>
  <si>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</si>
  <si>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</si>
  <si>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</si>
  <si>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</si>
  <si>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</si>
  <si>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</si>
  <si>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</si>
  <si>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</si>
  <si>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</si>
  <si>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</si>
  <si>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</si>
  <si>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</si>
  <si>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</si>
  <si>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</si>
  <si>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</si>
  <si>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</si>
  <si>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</si>
  <si>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</si>
  <si>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</si>
  <si>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</si>
  <si>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</si>
  <si>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</si>
  <si>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</si>
  <si>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</si>
  <si>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</si>
  <si>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</si>
  <si>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</si>
  <si>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</si>
  <si>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</si>
  <si>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</si>
  <si>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</si>
  <si>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</si>
  <si>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</si>
  <si>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</si>
  <si>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</si>
  <si>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</si>
  <si>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</si>
  <si>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</si>
  <si>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</si>
  <si>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</si>
  <si>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</si>
  <si>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</si>
  <si>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</si>
  <si>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</si>
  <si>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</si>
  <si>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</si>
  <si>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</si>
  <si>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</si>
  <si>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</si>
  <si>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</si>
  <si>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</si>
  <si>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</si>
  <si>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</si>
  <si>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</si>
  <si>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</si>
  <si>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</si>
  <si>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</si>
  <si>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</si>
  <si>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</si>
  <si>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</si>
  <si>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</si>
  <si>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</si>
  <si>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</si>
  <si>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</si>
  <si>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</si>
  <si>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</si>
  <si>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</si>
  <si>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</si>
  <si>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</si>
  <si>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</si>
  <si>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</si>
  <si>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</si>
  <si>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</si>
  <si>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</si>
  <si>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</si>
  <si>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</si>
  <si>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</si>
  <si>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</si>
  <si>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</si>
  <si>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</si>
  <si>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</si>
  <si>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</si>
  <si>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</si>
  <si>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</si>
  <si>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</si>
  <si>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</si>
  <si>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</si>
  <si>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</si>
  <si>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</si>
  <si>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</si>
  <si>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</si>
  <si>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</si>
  <si>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</si>
  <si>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</si>
  <si>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</si>
  <si>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</si>
  <si>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</si>
  <si>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</si>
  <si>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</si>
  <si>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</si>
  <si>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</si>
  <si>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</si>
  <si>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</si>
  <si>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</si>
  <si>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</si>
  <si>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</si>
  <si>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</si>
  <si>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</si>
  <si>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</si>
  <si>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</si>
  <si>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</si>
  <si>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</si>
  <si>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</si>
  <si>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</si>
  <si>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</si>
  <si>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</si>
  <si>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</si>
  <si>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</si>
  <si>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</si>
  <si>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</si>
  <si>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</si>
  <si>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</si>
  <si>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</si>
  <si>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</si>
  <si>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</si>
  <si>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</si>
  <si>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</si>
  <si>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</si>
  <si>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</si>
  <si>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</si>
  <si>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</si>
  <si>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</si>
  <si>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</si>
  <si>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</si>
  <si>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</si>
  <si>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</si>
  <si>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</si>
  <si>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</si>
  <si>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</si>
  <si>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</si>
  <si>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</si>
  <si>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</si>
  <si>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</si>
  <si>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</si>
  <si>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</si>
  <si>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</si>
  <si>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</si>
  <si>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</si>
  <si>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</si>
  <si>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</si>
  <si>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</si>
  <si>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</si>
  <si>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</si>
  <si>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</si>
  <si>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</si>
  <si>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</si>
  <si>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</si>
  <si>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</si>
  <si>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</si>
  <si>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</si>
  <si>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</si>
  <si>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</si>
  <si>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</si>
  <si>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</si>
  <si>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</si>
  <si>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</si>
  <si>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</si>
  <si>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</si>
  <si>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</si>
  <si>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</si>
  <si>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</si>
  <si>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</si>
  <si>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</si>
  <si>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</si>
  <si>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</si>
  <si>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</si>
  <si>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</si>
  <si>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</si>
  <si>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</si>
  <si>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</si>
  <si>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</si>
  <si>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</si>
  <si>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</si>
  <si>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</si>
  <si>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</si>
  <si>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</si>
  <si>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</si>
  <si>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</si>
  <si>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</si>
  <si>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</si>
  <si>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</si>
  <si>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</si>
  <si>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</si>
  <si>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</si>
  <si>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</si>
  <si>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</si>
  <si>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</si>
  <si>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</si>
  <si>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</si>
  <si>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</si>
  <si>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</si>
  <si>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</si>
  <si>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</si>
  <si>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</si>
  <si>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</si>
  <si>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</si>
  <si>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</si>
  <si>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</si>
  <si>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</si>
  <si>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</si>
  <si>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</si>
  <si>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</si>
  <si>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</si>
  <si>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</si>
  <si>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</si>
  <si>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</si>
  <si>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</si>
  <si>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</si>
  <si>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</si>
  <si>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</si>
  <si>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</si>
  <si>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</si>
  <si>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</si>
  <si>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</si>
  <si>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</si>
  <si>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</si>
  <si>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</si>
  <si>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</si>
  <si>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</si>
  <si>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</si>
  <si>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</si>
  <si>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</si>
  <si>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</si>
  <si>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</si>
  <si>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</si>
  <si>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</si>
  <si>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</si>
  <si>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</si>
  <si>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</si>
  <si>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</si>
  <si>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</si>
  <si>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</si>
  <si>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</si>
  <si>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</si>
  <si>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</si>
  <si>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</si>
  <si>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</si>
  <si>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</si>
  <si>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</si>
  <si>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</si>
  <si>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</si>
  <si>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</si>
  <si>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</si>
  <si>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</si>
  <si>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</si>
  <si>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</si>
  <si>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</si>
  <si>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</si>
  <si>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</si>
  <si>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</si>
  <si>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</si>
  <si>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</si>
  <si>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</si>
  <si>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</si>
  <si>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</si>
  <si>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</si>
  <si>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</si>
  <si>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</si>
  <si>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</si>
  <si>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</si>
  <si>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</si>
  <si>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</si>
  <si>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</si>
  <si>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</si>
  <si>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</si>
  <si>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</si>
  <si>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</si>
  <si>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</si>
  <si>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</si>
  <si>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</si>
  <si>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</si>
  <si>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</si>
  <si>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</si>
  <si>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</si>
  <si>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</si>
  <si>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</si>
  <si>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</si>
  <si>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</si>
  <si>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</si>
  <si>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</si>
  <si>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</si>
  <si>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</si>
  <si>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</si>
  <si>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</si>
  <si>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</si>
  <si>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</si>
  <si>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</si>
  <si>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</si>
  <si>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</si>
  <si>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</si>
  <si>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</si>
  <si>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</si>
  <si>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</si>
  <si>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</si>
  <si>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</si>
  <si>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</si>
  <si>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</si>
  <si>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</si>
  <si>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</si>
  <si>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</si>
  <si>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</si>
  <si>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</si>
  <si>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</si>
  <si>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</si>
  <si>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</si>
  <si>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</si>
  <si>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</si>
  <si>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</si>
  <si>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</si>
  <si>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</si>
  <si>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</si>
  <si>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</si>
  <si>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</si>
  <si>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</si>
  <si>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</si>
  <si>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</si>
  <si>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</si>
  <si>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</si>
  <si>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</si>
  <si>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</si>
  <si>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</si>
  <si>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</si>
  <si>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</si>
  <si>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</si>
  <si>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</si>
  <si>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</si>
  <si>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</si>
  <si>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</si>
  <si>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</si>
  <si>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</si>
  <si>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</si>
  <si>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</si>
  <si>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</si>
  <si>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</si>
  <si>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</si>
  <si>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</si>
  <si>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</si>
  <si>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</si>
  <si>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</si>
  <si>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</si>
  <si>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</si>
  <si>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</si>
  <si>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</si>
  <si>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</si>
  <si>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</si>
  <si>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</si>
  <si>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</si>
  <si>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</si>
  <si>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</si>
  <si>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</si>
  <si>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</si>
  <si>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</si>
  <si>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</si>
  <si>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</si>
  <si>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</si>
  <si>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</si>
  <si>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</si>
  <si>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</si>
  <si>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</si>
  <si>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</si>
  <si>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</si>
  <si>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</si>
  <si>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</si>
  <si>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</si>
  <si>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</si>
  <si>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</si>
  <si>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</si>
  <si>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</si>
  <si>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</si>
  <si>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</si>
  <si>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</si>
  <si>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</si>
  <si>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</si>
  <si>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</si>
  <si>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</si>
  <si>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</si>
  <si>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</si>
  <si>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</si>
  <si>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</si>
  <si>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</si>
  <si>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</si>
  <si>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</si>
  <si>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</si>
  <si>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</si>
  <si>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</si>
  <si>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</si>
  <si>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</si>
  <si>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</si>
  <si>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</si>
  <si>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</si>
  <si>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</si>
  <si>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</si>
  <si>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</si>
  <si>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</si>
  <si>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</si>
  <si>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</si>
  <si>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</si>
  <si>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</si>
  <si>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</si>
  <si>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</si>
  <si>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</si>
  <si>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</si>
  <si>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</si>
  <si>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</si>
  <si>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</si>
  <si>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</si>
  <si>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</si>
  <si>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</si>
  <si>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</si>
  <si>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</si>
  <si>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</si>
  <si>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</si>
  <si>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</si>
  <si>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</si>
  <si>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</si>
  <si>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</si>
  <si>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</si>
  <si>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</si>
  <si>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</si>
  <si>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</si>
  <si>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</si>
  <si>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</si>
  <si>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</si>
  <si>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</si>
  <si>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</si>
  <si>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</si>
  <si>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</si>
  <si>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</si>
  <si>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</si>
  <si>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</si>
  <si>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</si>
  <si>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</si>
  <si>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</si>
  <si>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</si>
  <si>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</si>
  <si>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</si>
  <si>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</si>
  <si>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</si>
  <si>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</si>
  <si>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</si>
  <si>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</si>
  <si>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</si>
  <si>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</si>
  <si>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</si>
  <si>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</si>
  <si>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</si>
  <si>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</si>
  <si>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</si>
  <si>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</si>
  <si>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</si>
  <si>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</si>
  <si>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</si>
  <si>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</si>
  <si>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</si>
  <si>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</si>
  <si>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</si>
  <si>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</si>
  <si>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</si>
  <si>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</si>
  <si>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</si>
  <si>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</si>
  <si>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</si>
  <si>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</si>
  <si>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</si>
  <si>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</si>
  <si>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</si>
  <si>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</si>
  <si>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</si>
  <si>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</si>
  <si>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</si>
  <si>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</si>
  <si>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</si>
  <si>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</si>
  <si>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</si>
  <si>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</si>
  <si>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</si>
  <si>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</si>
  <si>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</si>
  <si>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</si>
  <si>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</si>
  <si>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</si>
  <si>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</si>
  <si>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</si>
  <si>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</si>
  <si>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</si>
  <si>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</si>
  <si>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</si>
  <si>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</si>
  <si>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</si>
  <si>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</si>
  <si>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</si>
  <si>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</si>
  <si>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</si>
  <si>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</si>
  <si>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</si>
  <si>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</si>
  <si>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</si>
  <si>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</si>
  <si>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</si>
  <si>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</si>
  <si>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</si>
  <si>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</si>
  <si>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</si>
  <si>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</si>
  <si>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</si>
  <si>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</si>
  <si>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</si>
  <si>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</si>
  <si>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</si>
  <si>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</si>
  <si>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</si>
  <si>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</si>
  <si>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</si>
  <si>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</si>
  <si>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</si>
  <si>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</si>
  <si>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</si>
  <si>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</si>
  <si>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</si>
  <si>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</si>
  <si>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</si>
  <si>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</si>
  <si>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</si>
  <si>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</si>
  <si>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</si>
  <si>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</si>
  <si>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</si>
  <si>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</si>
  <si>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</si>
  <si>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</si>
  <si>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</si>
  <si>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</si>
  <si>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</si>
  <si>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</si>
  <si>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</si>
  <si>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</si>
  <si>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</si>
  <si>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</si>
  <si>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</si>
  <si>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</si>
  <si>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</si>
  <si>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</si>
  <si>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</si>
  <si>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</si>
  <si>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</si>
  <si>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</si>
  <si>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</si>
  <si>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</si>
  <si>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</si>
  <si>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</si>
  <si>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</si>
  <si>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</si>
  <si>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</si>
  <si>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</si>
  <si>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</si>
  <si>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</si>
  <si>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</si>
  <si>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</si>
  <si>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</si>
  <si>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</si>
  <si>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</si>
  <si>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</si>
  <si>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</si>
  <si>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</si>
  <si>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</si>
  <si>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</si>
  <si>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</si>
  <si>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</si>
  <si>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</si>
  <si>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</si>
  <si>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</si>
  <si>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</si>
  <si>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</si>
  <si>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</si>
  <si>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</si>
  <si>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</si>
  <si>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</si>
  <si>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</si>
  <si>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</si>
  <si>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</si>
  <si>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</si>
  <si>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</si>
  <si>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</si>
  <si>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</si>
  <si>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</si>
  <si>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</si>
  <si>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</si>
  <si>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</si>
  <si>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</si>
  <si>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</si>
  <si>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</si>
  <si>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</si>
  <si>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</si>
  <si>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</si>
  <si>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</si>
  <si>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</si>
  <si>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</si>
  <si>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</si>
  <si>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</si>
  <si>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</si>
  <si>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</si>
  <si>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</si>
  <si>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</si>
  <si>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</si>
  <si>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</si>
  <si>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</si>
  <si>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</si>
  <si>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</si>
  <si>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</si>
  <si>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</si>
  <si>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</si>
  <si>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</si>
  <si>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</si>
  <si>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</si>
  <si>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</si>
  <si>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</si>
  <si>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</si>
  <si>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</si>
  <si>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</si>
  <si>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</si>
  <si>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</si>
  <si>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</si>
  <si>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</si>
  <si>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</si>
  <si>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</si>
  <si>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</si>
  <si>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</si>
  <si>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</si>
  <si>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</si>
  <si>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</si>
  <si>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</si>
  <si>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</si>
  <si>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</si>
  <si>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</si>
  <si>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</si>
  <si>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</si>
  <si>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</si>
  <si>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</si>
  <si>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</si>
  <si>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</si>
  <si>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</si>
  <si>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</si>
  <si>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</si>
  <si>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</si>
  <si>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</si>
  <si>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</si>
  <si>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</si>
  <si>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</si>
  <si>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</si>
  <si>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</si>
  <si>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</si>
  <si>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</si>
  <si>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</si>
  <si>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</si>
  <si>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</si>
  <si>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</si>
  <si>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</si>
  <si>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</si>
  <si>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</si>
  <si>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</si>
  <si>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</si>
  <si>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</si>
  <si>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</si>
  <si>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</si>
  <si>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</si>
  <si>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</si>
  <si>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</si>
  <si>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</si>
  <si>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</si>
  <si>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</si>
  <si>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</si>
  <si>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</si>
  <si>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</si>
  <si>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</si>
  <si>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</si>
  <si>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</si>
  <si>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</si>
  <si>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</si>
  <si>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</si>
  <si>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</si>
  <si>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</si>
  <si>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</si>
  <si>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</si>
  <si>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</si>
  <si>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</si>
  <si>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</si>
  <si>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</si>
  <si>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</si>
  <si>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</si>
  <si>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</si>
  <si>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</si>
  <si>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</si>
  <si>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</si>
  <si>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</si>
  <si>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</si>
  <si>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</si>
  <si>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</si>
  <si>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</si>
  <si>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</si>
  <si>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</si>
  <si>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</si>
  <si>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</si>
  <si>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</si>
  <si>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</si>
  <si>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</si>
  <si>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</si>
  <si>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</si>
  <si>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</si>
  <si>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</si>
  <si>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</si>
  <si>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</si>
  <si>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</si>
  <si>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</si>
  <si>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</si>
  <si>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</si>
  <si>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</si>
  <si>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</si>
  <si>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</si>
  <si>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</si>
  <si>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</si>
  <si>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</si>
  <si>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</si>
  <si>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</si>
  <si>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</si>
  <si>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</si>
  <si>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</si>
  <si>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</si>
  <si>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</si>
  <si>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</si>
  <si>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</si>
  <si>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</si>
  <si>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</si>
  <si>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</si>
  <si>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</si>
  <si>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</si>
  <si>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</si>
  <si>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</si>
  <si>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</si>
  <si>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</si>
  <si>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</si>
  <si>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</si>
  <si>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</si>
  <si>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</si>
  <si>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</si>
  <si>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</si>
  <si>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</si>
  <si>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</si>
  <si>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</si>
  <si>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</si>
  <si>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</si>
  <si>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</si>
  <si>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</si>
  <si>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</si>
  <si>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</si>
  <si>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</si>
  <si>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</si>
  <si>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</si>
  <si>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</si>
  <si>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</si>
  <si>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</si>
  <si>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</si>
  <si>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</si>
  <si>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</si>
  <si>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</si>
  <si>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</si>
  <si>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</si>
  <si>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</si>
  <si>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</si>
  <si>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</si>
  <si>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</si>
  <si>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</si>
  <si>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</si>
  <si>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</si>
  <si>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</si>
  <si>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</si>
  <si>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</si>
  <si>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</si>
  <si>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</si>
  <si>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</si>
  <si>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</si>
  <si>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</si>
  <si>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</si>
  <si>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</si>
  <si>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</si>
  <si>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</si>
  <si>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</si>
  <si>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</si>
  <si>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</si>
  <si>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</si>
  <si>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</si>
  <si>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</si>
  <si>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</si>
  <si>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</si>
  <si>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</si>
  <si>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</si>
  <si>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</si>
  <si>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</si>
  <si>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</si>
  <si>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</si>
  <si>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</si>
  <si>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</si>
  <si>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</si>
  <si>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</si>
  <si>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</si>
  <si>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</si>
  <si>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</si>
  <si>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</si>
  <si>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</si>
  <si>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</si>
  <si>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</si>
  <si>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</si>
  <si>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</si>
  <si>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</si>
  <si>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</si>
  <si>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</si>
  <si>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</si>
  <si>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</si>
  <si>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</si>
  <si>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</si>
  <si>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</si>
  <si>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</si>
  <si>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</si>
  <si>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</si>
  <si>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</si>
  <si>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</si>
  <si>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</si>
  <si>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</si>
  <si>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</si>
  <si>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</si>
  <si>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</si>
  <si>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</si>
  <si>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</si>
  <si>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</si>
  <si>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</si>
  <si>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</si>
  <si>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</si>
  <si>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</si>
  <si>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</si>
  <si>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</si>
  <si>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</si>
  <si>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</si>
  <si>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</si>
  <si>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</si>
  <si>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</si>
  <si>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</si>
  <si>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</si>
  <si>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</si>
  <si>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</si>
  <si>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</si>
  <si>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</si>
  <si>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</si>
  <si>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</si>
  <si>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</si>
  <si>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</si>
  <si>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</si>
  <si>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</si>
  <si>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</si>
  <si>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</si>
  <si>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</si>
  <si>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</si>
  <si>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</si>
  <si>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</si>
  <si>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</si>
  <si>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</si>
  <si>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</si>
  <si>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</si>
  <si>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</si>
  <si>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</si>
  <si>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</si>
  <si>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</si>
  <si>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</si>
  <si>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</si>
  <si>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</si>
  <si>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</si>
  <si>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</si>
  <si>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</si>
  <si>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</si>
  <si>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</si>
  <si>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</si>
  <si>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</si>
  <si>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</si>
  <si>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</si>
  <si>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</si>
  <si>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</si>
  <si>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</si>
  <si>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</si>
  <si>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</si>
  <si>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</si>
  <si>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</si>
  <si>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</si>
  <si>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</si>
  <si>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</si>
  <si>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</si>
  <si>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</si>
  <si>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</si>
  <si>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</si>
  <si>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</si>
  <si>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</si>
  <si>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</si>
  <si>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</si>
  <si>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</si>
  <si>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</si>
  <si>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</si>
  <si>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</si>
  <si>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</si>
  <si>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</si>
  <si>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</si>
  <si>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</si>
  <si>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</si>
  <si>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</si>
  <si>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</si>
  <si>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</si>
  <si>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</si>
  <si>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</si>
  <si>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</si>
  <si>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</si>
  <si>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</si>
  <si>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</si>
  <si>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</si>
  <si>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</si>
  <si>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</si>
  <si>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</si>
  <si>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</si>
  <si>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</si>
  <si>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</si>
  <si>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</si>
  <si>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</si>
  <si>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</si>
  <si>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</si>
  <si>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</si>
  <si>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</si>
  <si>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</si>
  <si>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</si>
  <si>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</si>
  <si>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</si>
  <si>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</si>
  <si>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</si>
  <si>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</si>
  <si>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</si>
  <si>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</si>
  <si>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</si>
  <si>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</si>
  <si>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</si>
  <si>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</si>
  <si>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</si>
  <si>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</si>
  <si>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</si>
  <si>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</si>
  <si>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</si>
  <si>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</si>
  <si>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</si>
  <si>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</si>
  <si>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</si>
  <si>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</si>
  <si>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</si>
  <si>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</si>
  <si>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</si>
  <si>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</si>
  <si>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</si>
  <si>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</si>
  <si>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</si>
  <si>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</si>
  <si>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</si>
  <si>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</si>
  <si>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</si>
  <si>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</si>
  <si>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</si>
  <si>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</si>
  <si>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</si>
  <si>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</si>
  <si>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</si>
  <si>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</si>
  <si>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</si>
  <si>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</si>
  <si>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</si>
  <si>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</si>
  <si>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</si>
  <si>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</si>
  <si>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</si>
  <si>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</si>
  <si>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</si>
  <si>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</si>
  <si>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</si>
  <si>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</si>
  <si>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</si>
  <si>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</si>
  <si>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</si>
  <si>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</si>
  <si>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</si>
  <si>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</si>
  <si>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</si>
  <si>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</si>
  <si>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</si>
  <si>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</si>
  <si>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</si>
  <si>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</si>
  <si>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</si>
  <si>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</si>
  <si>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</si>
  <si>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</si>
  <si>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</si>
  <si>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</si>
  <si>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</si>
  <si>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</si>
  <si>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</si>
  <si>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</si>
  <si>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</si>
  <si>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</si>
  <si>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</si>
  <si>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</si>
  <si>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</si>
  <si>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</si>
  <si>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</si>
  <si>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</si>
  <si>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</si>
  <si>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</si>
  <si>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</si>
  <si>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</si>
  <si>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</si>
  <si>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</si>
  <si>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</si>
  <si>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</si>
  <si>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</si>
  <si>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</si>
  <si>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</si>
  <si>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</si>
  <si>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</si>
  <si>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</si>
  <si>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</si>
  <si>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</si>
  <si>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</si>
  <si>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</si>
  <si>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</si>
  <si>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</si>
  <si>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</si>
  <si>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</si>
  <si>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</si>
  <si>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</si>
  <si>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</si>
  <si>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</si>
  <si>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</si>
  <si>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</si>
  <si>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</si>
  <si>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</si>
  <si>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</si>
  <si>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</si>
  <si>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</si>
  <si>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</si>
  <si>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</si>
  <si>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</si>
  <si>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</si>
  <si>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</si>
  <si>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</si>
  <si>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</si>
  <si>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</si>
  <si>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</si>
  <si>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</si>
  <si>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</si>
  <si>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</si>
  <si>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</si>
  <si>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</si>
  <si>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</si>
  <si>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</si>
  <si>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</si>
  <si>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</si>
  <si>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</si>
  <si>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</si>
  <si>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</si>
  <si>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</si>
  <si>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</si>
  <si>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</si>
  <si>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</si>
  <si>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</si>
  <si>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</si>
  <si>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</si>
  <si>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</si>
  <si>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</si>
  <si>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</si>
  <si>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</si>
  <si>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</si>
  <si>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</si>
  <si>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</si>
  <si>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</si>
  <si>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</si>
  <si>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</si>
  <si>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</si>
  <si>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</si>
  <si>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</si>
  <si>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</si>
  <si>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</si>
  <si>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</si>
  <si>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</si>
  <si>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</si>
  <si>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</si>
  <si>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</si>
  <si>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</si>
  <si>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</si>
  <si>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</si>
  <si>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</si>
  <si>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</si>
  <si>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</si>
  <si>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</si>
  <si>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</si>
  <si>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</si>
  <si>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</si>
  <si>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</si>
  <si>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</si>
  <si>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</si>
  <si>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</si>
  <si>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</si>
  <si>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</si>
  <si>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</si>
  <si>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</si>
  <si>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</si>
  <si>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</si>
  <si>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</si>
  <si>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</si>
  <si>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</si>
  <si>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</si>
  <si>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</si>
  <si>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</si>
  <si>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</si>
  <si>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</si>
  <si>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</si>
  <si>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</si>
  <si>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</si>
  <si>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</si>
  <si>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</si>
  <si>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</si>
  <si>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</si>
  <si>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</si>
  <si>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</si>
  <si>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</si>
  <si>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</si>
  <si>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</si>
  <si>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</si>
  <si>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</si>
  <si>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</si>
  <si>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</si>
  <si>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</si>
  <si>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</si>
  <si>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</si>
  <si>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</si>
  <si>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</si>
  <si>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</si>
  <si>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</si>
  <si>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</si>
  <si>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</si>
  <si>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</si>
  <si>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</si>
  <si>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</si>
  <si>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</si>
  <si>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</si>
  <si>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</si>
  <si>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</si>
  <si>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</si>
  <si>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</si>
  <si>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</si>
  <si>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</si>
  <si>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</si>
  <si>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</si>
  <si>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</si>
  <si>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</si>
  <si>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</si>
  <si>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</si>
  <si>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</si>
  <si>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</si>
  <si>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</si>
  <si>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</si>
  <si>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</si>
  <si>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</si>
  <si>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</si>
  <si>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</si>
  <si>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</si>
  <si>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</si>
  <si>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</si>
  <si>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</si>
  <si>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</si>
  <si>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</si>
  <si>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</si>
  <si>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</si>
  <si>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</si>
  <si>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</si>
  <si>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</si>
  <si>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</si>
  <si>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</si>
  <si>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</si>
  <si>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</si>
  <si>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</si>
  <si>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</si>
  <si>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</si>
  <si>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</si>
  <si>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</si>
  <si>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</si>
  <si>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</si>
  <si>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</si>
  <si>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</si>
  <si>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</si>
  <si>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</si>
  <si>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</si>
  <si>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</si>
  <si>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</si>
  <si>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</si>
  <si>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</si>
  <si>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</si>
  <si>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</si>
  <si>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</si>
  <si>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</si>
  <si>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</si>
  <si>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</si>
  <si>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</si>
  <si>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</si>
  <si>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</si>
  <si>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</si>
  <si>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</si>
  <si>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</si>
  <si>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</si>
  <si>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</si>
  <si>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</si>
  <si>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</si>
  <si>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</si>
  <si>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</si>
  <si>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</si>
  <si>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</si>
  <si>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</si>
  <si>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</si>
  <si>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</si>
  <si>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</si>
  <si>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</si>
  <si>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</si>
  <si>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</si>
  <si>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</si>
  <si>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</si>
  <si>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</si>
  <si>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</si>
  <si>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</si>
  <si>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</si>
  <si>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</si>
  <si>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</si>
  <si>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</si>
  <si>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</si>
  <si>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</si>
  <si>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</si>
  <si>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</si>
  <si>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</si>
  <si>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</si>
  <si>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</si>
  <si>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</si>
  <si>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</si>
  <si>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</si>
  <si>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</si>
  <si>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</si>
  <si>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</si>
  <si>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</si>
  <si>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</si>
  <si>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</si>
  <si>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</si>
  <si>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</si>
  <si>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</si>
  <si>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</si>
  <si>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</si>
  <si>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</si>
  <si>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</si>
  <si>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</si>
  <si>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</si>
  <si>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</si>
  <si>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</si>
  <si>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</si>
  <si>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</si>
  <si>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</si>
  <si>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</si>
  <si>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</si>
  <si>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</si>
  <si>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</si>
  <si>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</si>
  <si>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</si>
  <si>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</si>
  <si>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</si>
  <si>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</si>
  <si>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</si>
  <si>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</si>
  <si>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</si>
  <si>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</si>
  <si>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</si>
  <si>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</si>
  <si>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</si>
  <si>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</si>
  <si>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</si>
  <si>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</si>
  <si>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</si>
  <si>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</si>
  <si>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</si>
  <si>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</si>
  <si>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</si>
  <si>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</si>
  <si>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</si>
  <si>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</si>
  <si>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</si>
  <si>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</si>
  <si>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</si>
  <si>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</si>
  <si>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</si>
  <si>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</si>
  <si>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</si>
  <si>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</si>
  <si>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</si>
  <si>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</si>
  <si>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</si>
  <si>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</si>
  <si>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</si>
  <si>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</si>
  <si>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</si>
  <si>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</si>
  <si>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</si>
  <si>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</si>
  <si>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</si>
  <si>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</si>
  <si>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</si>
  <si>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</si>
  <si>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</si>
  <si>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</si>
  <si>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</si>
  <si>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</si>
  <si>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</si>
  <si>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</si>
  <si>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</si>
  <si>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</si>
  <si>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</si>
  <si>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</si>
  <si>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</si>
  <si>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</si>
  <si>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</si>
  <si>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</si>
  <si>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</si>
  <si>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</si>
  <si>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</si>
  <si>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</si>
  <si>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</si>
  <si>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</si>
  <si>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</si>
  <si>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</si>
  <si>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</si>
  <si>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</si>
  <si>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</si>
  <si>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</si>
  <si>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</si>
  <si>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</si>
  <si>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</si>
  <si>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</si>
  <si>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</si>
  <si>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</si>
  <si>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</si>
  <si>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</si>
  <si>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</si>
  <si>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</si>
  <si>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</si>
  <si>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</si>
  <si>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</si>
  <si>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</si>
  <si>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</si>
  <si>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</si>
  <si>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</si>
  <si>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</si>
  <si>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</si>
  <si>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</si>
  <si>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</si>
  <si>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</si>
  <si>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</si>
  <si>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</si>
  <si>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</si>
  <si>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</si>
  <si>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</si>
  <si>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</si>
  <si>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</si>
  <si>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</si>
  <si>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</si>
  <si>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</si>
  <si>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</si>
  <si>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</si>
  <si>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</si>
  <si>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</si>
  <si>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</si>
  <si>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</si>
  <si>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</si>
  <si>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</si>
  <si>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</si>
  <si>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</si>
  <si>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</si>
  <si>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</si>
  <si>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</si>
  <si>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</si>
  <si>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</si>
  <si>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</si>
  <si>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</si>
  <si>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</si>
  <si>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</si>
  <si>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</si>
  <si>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</si>
  <si>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</si>
  <si>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</si>
  <si>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</si>
  <si>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</si>
  <si>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</si>
  <si>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</si>
  <si>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</si>
  <si>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</si>
  <si>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</si>
  <si>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</si>
  <si>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</si>
  <si>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</si>
  <si>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</si>
  <si>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</si>
  <si>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</si>
  <si>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</si>
  <si>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</si>
  <si>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</si>
  <si>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</si>
  <si>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</si>
  <si>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</si>
  <si>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</si>
  <si>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</si>
  <si>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</si>
  <si>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</si>
  <si>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</si>
  <si>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</si>
  <si>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</si>
  <si>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</si>
  <si>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</si>
  <si>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</si>
  <si>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</si>
  <si>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</si>
  <si>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</si>
  <si>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</si>
  <si>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</si>
  <si>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</si>
  <si>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</si>
  <si>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</si>
  <si>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</si>
  <si>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</si>
  <si>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</si>
  <si>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</si>
  <si>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</si>
  <si>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</si>
  <si>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</si>
  <si>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</si>
  <si>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</si>
  <si>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</si>
  <si>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</si>
  <si>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</si>
  <si>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</si>
  <si>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</si>
  <si>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</si>
  <si>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</si>
  <si>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</si>
  <si>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</si>
  <si>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</si>
  <si>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</si>
  <si>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</si>
  <si>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</si>
  <si>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</si>
  <si>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</si>
  <si>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</si>
  <si>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</si>
  <si>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</si>
  <si>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</si>
  <si>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</si>
  <si>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</si>
  <si>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</si>
  <si>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</si>
  <si>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</si>
  <si>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</si>
  <si>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</si>
  <si>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</si>
  <si>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</si>
  <si>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</si>
  <si>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</si>
  <si>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</si>
  <si>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</si>
  <si>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</si>
  <si>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</si>
  <si>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</si>
  <si>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</si>
  <si>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</si>
  <si>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</si>
  <si>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</si>
  <si>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</si>
  <si>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</si>
  <si>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</si>
  <si>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</si>
  <si>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</si>
  <si>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</si>
  <si>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</si>
  <si>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</si>
  <si>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</si>
  <si>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</si>
  <si>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</si>
  <si>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</si>
  <si>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</si>
  <si>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</si>
  <si>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</si>
  <si>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</si>
  <si>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</si>
  <si>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</si>
  <si>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</si>
  <si>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</si>
  <si>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</si>
  <si>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</si>
  <si>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</si>
  <si>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</si>
  <si>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</si>
  <si>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</si>
  <si>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</si>
  <si>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</si>
  <si>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</si>
  <si>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</si>
  <si>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</si>
  <si>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</si>
  <si>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</si>
  <si>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</si>
  <si>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</si>
  <si>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</si>
  <si>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</si>
  <si>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</si>
  <si>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</si>
  <si>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</si>
  <si>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</si>
  <si>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</si>
  <si>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</si>
  <si>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</si>
  <si>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</si>
  <si>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</si>
  <si>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</si>
  <si>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</si>
  <si>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</si>
  <si>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</si>
  <si>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</si>
  <si>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</si>
  <si>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</si>
  <si>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</si>
  <si>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</si>
  <si>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</si>
  <si>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</si>
  <si>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</si>
  <si>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</si>
  <si>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</si>
  <si>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</si>
  <si>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</si>
  <si>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</si>
  <si>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</si>
  <si>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</si>
  <si>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</si>
  <si>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</si>
  <si>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</si>
  <si>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</si>
  <si>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</si>
  <si>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</si>
  <si>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</si>
  <si>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</si>
  <si>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</si>
  <si>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</si>
  <si>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</si>
  <si>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</si>
  <si>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</si>
  <si>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</si>
  <si>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</si>
  <si>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</si>
  <si>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</si>
  <si>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</si>
  <si>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</si>
  <si>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</si>
  <si>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</si>
  <si>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</si>
  <si>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</si>
  <si>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</si>
  <si>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</si>
  <si>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</si>
  <si>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</si>
  <si>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</si>
  <si>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</si>
  <si>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</si>
  <si>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</si>
  <si>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</si>
  <si>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</si>
  <si>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</si>
  <si>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</si>
  <si>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</si>
  <si>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</si>
  <si>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</si>
  <si>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</si>
  <si>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</si>
  <si>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</si>
  <si>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</si>
  <si>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</si>
  <si>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</si>
  <si>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</si>
  <si>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</si>
  <si>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</si>
  <si>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</si>
  <si>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</si>
  <si>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</si>
  <si>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</si>
  <si>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</si>
  <si>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</si>
  <si>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</si>
  <si>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</si>
  <si>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</si>
  <si>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</si>
  <si>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</si>
  <si>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</si>
  <si>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</si>
  <si>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</si>
  <si>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</si>
  <si>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</si>
  <si>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</si>
  <si>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</si>
  <si>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</si>
  <si>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</si>
  <si>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</si>
  <si>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</si>
  <si>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</si>
  <si>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</si>
  <si>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</si>
  <si>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</si>
  <si>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</si>
  <si>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</si>
  <si>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</si>
  <si>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</si>
  <si>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</si>
  <si>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</si>
  <si>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</si>
  <si>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</si>
  <si>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</si>
  <si>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</si>
  <si>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</si>
  <si>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</si>
  <si>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</si>
  <si>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</si>
  <si>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</si>
  <si>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</si>
  <si>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</si>
  <si>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</si>
  <si>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</si>
  <si>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</si>
  <si>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</si>
  <si>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</si>
  <si>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</si>
  <si>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</si>
  <si>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</si>
  <si>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</si>
  <si>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</si>
  <si>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</si>
  <si>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</si>
  <si>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</si>
  <si>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</si>
  <si>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</si>
  <si>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</si>
  <si>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</si>
  <si>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</si>
  <si>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</si>
  <si>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</si>
  <si>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</si>
  <si>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</si>
  <si>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</si>
  <si>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</si>
  <si>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</si>
  <si>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</si>
  <si>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</si>
  <si>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</si>
  <si>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</si>
  <si>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</si>
  <si>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</si>
  <si>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</si>
  <si>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</si>
  <si>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</si>
  <si>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</si>
  <si>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</si>
  <si>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</si>
  <si>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</si>
  <si>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</si>
  <si>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</si>
  <si>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</si>
  <si>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</si>
  <si>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</si>
  <si>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</si>
  <si>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</si>
  <si>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</si>
  <si>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</si>
  <si>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</si>
  <si>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</si>
  <si>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</si>
  <si>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</si>
  <si>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</si>
  <si>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</si>
  <si>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</si>
  <si>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</si>
  <si>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</si>
  <si>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</si>
  <si>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</si>
  <si>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</si>
  <si>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</si>
  <si>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</si>
  <si>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</si>
  <si>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</si>
  <si>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</si>
  <si>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</si>
  <si>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</si>
  <si>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</si>
  <si>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</si>
  <si>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</si>
  <si>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</si>
  <si>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</si>
  <si>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</si>
  <si>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</si>
  <si>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</si>
  <si>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</si>
  <si>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</si>
  <si>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</si>
  <si>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</si>
  <si>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</si>
  <si>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</si>
  <si>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</si>
  <si>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</si>
  <si>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</si>
  <si>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</si>
  <si>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</si>
  <si>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</si>
  <si>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</si>
  <si>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</si>
  <si>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</si>
  <si>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</si>
  <si>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</si>
  <si>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</si>
  <si>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</si>
  <si>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</si>
  <si>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</si>
  <si>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</si>
  <si>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</si>
  <si>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</si>
  <si>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</si>
  <si>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</si>
  <si>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</si>
  <si>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</si>
  <si>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</si>
  <si>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</si>
  <si>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</si>
  <si>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</si>
  <si>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</si>
  <si>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</si>
  <si>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</si>
  <si>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</si>
  <si>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</si>
  <si>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</si>
  <si>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</si>
  <si>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</si>
  <si>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</si>
  <si>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</si>
  <si>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</si>
  <si>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</si>
  <si>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</si>
  <si>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</si>
  <si>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</si>
  <si>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</si>
  <si>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</si>
  <si>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</si>
  <si>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</si>
  <si>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</si>
  <si>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</si>
  <si>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</si>
  <si>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</si>
  <si>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</si>
  <si>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</si>
  <si>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</si>
  <si>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</si>
  <si>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</si>
  <si>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</si>
  <si>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</si>
  <si>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</si>
  <si>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</si>
  <si>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</si>
  <si>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</si>
  <si>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</si>
  <si>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</si>
  <si>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</si>
  <si>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</si>
  <si>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</si>
  <si>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</si>
  <si>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</si>
  <si>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</si>
  <si>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</si>
  <si>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</si>
  <si>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</si>
  <si>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</si>
  <si>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</si>
  <si>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</si>
  <si>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</si>
  <si>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</si>
  <si>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</si>
  <si>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</si>
  <si>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</si>
  <si>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</si>
  <si>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</si>
  <si>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</si>
  <si>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</si>
  <si>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</si>
  <si>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</si>
  <si>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</si>
  <si>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</si>
  <si>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</si>
  <si>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</si>
  <si>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</si>
  <si>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</si>
  <si>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</si>
  <si>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</si>
  <si>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</si>
  <si>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</si>
  <si>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</si>
  <si>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</si>
  <si>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</si>
  <si>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</si>
  <si>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</si>
  <si>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</si>
  <si>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</si>
  <si>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</si>
  <si>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</si>
  <si>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</si>
  <si>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</si>
  <si>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</si>
  <si>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</si>
  <si>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</si>
  <si>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</si>
  <si>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</si>
  <si>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</si>
  <si>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</si>
  <si>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</si>
  <si>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</si>
  <si>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</si>
  <si>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</si>
  <si>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</si>
  <si>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</si>
  <si>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</si>
  <si>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</si>
  <si>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</si>
  <si>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</si>
  <si>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</si>
  <si>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</si>
  <si>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</si>
  <si>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</si>
  <si>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</si>
  <si>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</si>
  <si>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</si>
  <si>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</si>
  <si>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</si>
  <si>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</si>
  <si>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</si>
  <si>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</si>
  <si>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</si>
  <si>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</si>
  <si>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</si>
  <si>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</si>
  <si>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</si>
  <si>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</si>
  <si>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</si>
  <si>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</si>
  <si>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</si>
  <si>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</si>
  <si>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</si>
  <si>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</si>
  <si>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</si>
  <si>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</si>
  <si>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</si>
  <si>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</si>
  <si>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</si>
  <si>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</si>
  <si>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</si>
  <si>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</si>
  <si>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</si>
  <si>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</si>
  <si>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</si>
  <si>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</si>
  <si>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</si>
  <si>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</si>
  <si>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</si>
  <si>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</si>
  <si>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</si>
  <si>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</si>
  <si>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</si>
  <si>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</si>
  <si>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</si>
  <si>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</si>
  <si>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</si>
  <si>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</si>
  <si>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</si>
  <si>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</si>
  <si>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</si>
  <si>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</si>
  <si>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</si>
  <si>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</si>
  <si>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</si>
  <si>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</si>
  <si>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</si>
  <si>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</si>
  <si>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</si>
  <si>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</si>
  <si>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</si>
  <si>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</si>
  <si>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</si>
  <si>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</si>
  <si>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</si>
  <si>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</si>
  <si>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</si>
  <si>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</si>
  <si>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</si>
  <si>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</si>
  <si>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</si>
  <si>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</si>
  <si>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</si>
  <si>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</si>
  <si>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</si>
  <si>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</si>
  <si>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</si>
  <si>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</si>
  <si>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</si>
  <si>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</si>
  <si>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</si>
  <si>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</si>
  <si>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</si>
  <si>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</si>
  <si>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</si>
  <si>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</si>
  <si>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</si>
  <si>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</si>
  <si>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</si>
  <si>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</si>
  <si>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</si>
  <si>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</si>
  <si>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</si>
  <si>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</si>
  <si>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</si>
  <si>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</si>
  <si>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</si>
  <si>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</si>
  <si>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</si>
  <si>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</si>
  <si>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</si>
  <si>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</si>
  <si>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</si>
  <si>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</si>
  <si>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</si>
  <si>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</si>
  <si>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</si>
  <si>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</si>
  <si>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</si>
  <si>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</si>
  <si>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</si>
  <si>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</si>
  <si>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</si>
  <si>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</si>
  <si>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</si>
  <si>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</si>
  <si>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</si>
  <si>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</si>
  <si>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</si>
  <si>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</si>
  <si>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</si>
  <si>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</si>
  <si>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</si>
  <si>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</si>
  <si>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</si>
  <si>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</si>
  <si>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</si>
  <si>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</si>
  <si>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</si>
  <si>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</si>
  <si>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</si>
  <si>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</si>
  <si>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</si>
  <si>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</si>
  <si>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</si>
  <si>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</si>
  <si>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</si>
  <si>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</si>
  <si>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</si>
  <si>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</si>
  <si>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</si>
  <si>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</si>
  <si>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</si>
  <si>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</si>
  <si>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</si>
  <si>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</si>
  <si>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</si>
  <si>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</si>
  <si>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</si>
  <si>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</si>
  <si>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</si>
  <si>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</si>
  <si>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</si>
  <si>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</si>
  <si>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</si>
  <si>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</si>
  <si>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</si>
  <si>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</si>
  <si>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</si>
  <si>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</si>
  <si>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</si>
  <si>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</si>
  <si>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</si>
  <si>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</si>
  <si>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</si>
  <si>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</si>
  <si>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</si>
  <si>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</si>
  <si>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</si>
  <si>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</si>
  <si>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</si>
  <si>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</si>
  <si>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</si>
  <si>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</si>
  <si>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</si>
  <si>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</si>
  <si>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</si>
  <si>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</si>
  <si>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</si>
  <si>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</si>
  <si>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</si>
  <si>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</si>
  <si>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</si>
  <si>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</si>
  <si>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</si>
  <si>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</si>
  <si>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</si>
  <si>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</si>
  <si>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</si>
  <si>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</si>
  <si>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</si>
  <si>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</si>
  <si>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</si>
  <si>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</si>
  <si>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</si>
  <si>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</si>
  <si>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</si>
  <si>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</si>
  <si>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</si>
  <si>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</si>
  <si>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</si>
  <si>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</si>
  <si>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</si>
  <si>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</si>
  <si>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</si>
  <si>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</si>
  <si>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</si>
  <si>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</si>
  <si>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</si>
  <si>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</si>
  <si>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</si>
  <si>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</si>
  <si>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</si>
  <si>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</si>
  <si>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</si>
  <si>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</si>
  <si>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</si>
  <si>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</si>
  <si>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</si>
  <si>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</si>
  <si>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</si>
  <si>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</si>
  <si>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</si>
  <si>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</si>
  <si>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</si>
  <si>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</si>
  <si>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</si>
  <si>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</si>
  <si>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</si>
  <si>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</si>
  <si>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</si>
  <si>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</si>
  <si>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</si>
  <si>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</si>
  <si>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</si>
  <si>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</si>
  <si>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</si>
  <si>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</si>
  <si>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</si>
  <si>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</si>
  <si>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</si>
  <si>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</si>
  <si>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</si>
  <si>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</si>
  <si>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</si>
  <si>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</si>
  <si>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</si>
  <si>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</si>
  <si>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</si>
  <si>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</si>
  <si>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</si>
  <si>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</si>
  <si>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</si>
  <si>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</si>
  <si>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</si>
  <si>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</si>
  <si>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</si>
  <si>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</si>
  <si>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</si>
  <si>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</si>
  <si>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</si>
  <si>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</si>
  <si>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</si>
  <si>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</si>
  <si>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</si>
  <si>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</si>
  <si>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</si>
  <si>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</si>
  <si>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</si>
  <si>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</si>
  <si>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</si>
  <si>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</si>
  <si>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</si>
  <si>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</si>
  <si>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</si>
  <si>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</si>
  <si>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</si>
  <si>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</si>
  <si>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</si>
  <si>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</si>
  <si>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</si>
  <si>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</si>
  <si>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</si>
  <si>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</si>
  <si>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</si>
  <si>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</si>
  <si>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</si>
  <si>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</si>
  <si>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</si>
  <si>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</si>
  <si>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</si>
  <si>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</si>
  <si>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</si>
  <si>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</si>
  <si>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</si>
  <si>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</si>
  <si>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</si>
  <si>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</si>
  <si>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</si>
  <si>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</si>
  <si>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</si>
  <si>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</si>
  <si>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</si>
  <si>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</si>
  <si>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</si>
  <si>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</si>
  <si>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</si>
  <si>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</si>
  <si>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</si>
  <si>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</si>
  <si>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</si>
  <si>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</si>
  <si>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</si>
  <si>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</si>
  <si>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</si>
  <si>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</si>
  <si>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</si>
  <si>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</si>
  <si>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</si>
  <si>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</si>
  <si>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</si>
  <si>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</si>
  <si>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</si>
  <si>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</si>
  <si>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</si>
  <si>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</si>
  <si>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</si>
  <si>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</si>
  <si>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</si>
  <si>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</si>
  <si>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</si>
  <si>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</si>
  <si>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</si>
  <si>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</si>
  <si>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</si>
  <si>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</si>
  <si>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</si>
  <si>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</si>
  <si>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</si>
  <si>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</si>
  <si>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</si>
  <si>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</si>
  <si>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</si>
  <si>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</si>
  <si>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</si>
  <si>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</si>
  <si>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</si>
  <si>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</si>
  <si>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</si>
  <si>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</si>
  <si>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</si>
  <si>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</si>
  <si>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</si>
  <si>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</si>
  <si>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</si>
  <si>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</si>
  <si>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</si>
  <si>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</si>
  <si>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</si>
  <si>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</si>
  <si>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</si>
  <si>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</si>
  <si>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</si>
  <si>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</si>
  <si>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</si>
  <si>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</si>
  <si>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</si>
  <si>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</si>
  <si>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</si>
  <si>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</si>
  <si>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</si>
  <si>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</si>
  <si>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</si>
  <si>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</si>
  <si>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</si>
  <si>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</si>
  <si>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</si>
  <si>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</si>
  <si>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</si>
  <si>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</si>
  <si>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</si>
  <si>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</si>
  <si>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</si>
  <si>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</si>
  <si>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</si>
  <si>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</si>
  <si>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</si>
  <si>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</si>
  <si>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</si>
  <si>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</si>
  <si>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</si>
  <si>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</si>
  <si>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</si>
  <si>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</si>
  <si>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</si>
  <si>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</si>
  <si>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</si>
  <si>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</si>
  <si>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</si>
  <si>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</si>
  <si>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</si>
  <si>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</si>
  <si>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</si>
  <si>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</si>
  <si>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</si>
  <si>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</si>
  <si>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</si>
  <si>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</si>
  <si>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</si>
  <si>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</si>
  <si>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</si>
  <si>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</si>
  <si>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</si>
  <si>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</si>
  <si>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</si>
  <si>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</si>
  <si>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</si>
  <si>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</si>
  <si>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</si>
  <si>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</si>
  <si>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</si>
  <si>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</si>
  <si>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</si>
  <si>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</si>
  <si>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</si>
  <si>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</si>
  <si>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</si>
  <si>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</si>
  <si>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</si>
  <si>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</si>
  <si>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</si>
  <si>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</si>
  <si>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</si>
  <si>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</si>
  <si>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</si>
  <si>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</si>
  <si>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</si>
  <si>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</si>
  <si>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</si>
  <si>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</si>
  <si>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</si>
  <si>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</si>
  <si>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</si>
  <si>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</si>
  <si>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</si>
  <si>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</si>
  <si>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</si>
  <si>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</si>
  <si>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</si>
  <si>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</si>
  <si>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</si>
  <si>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</si>
  <si>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</si>
  <si>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</si>
  <si>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</si>
  <si>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</si>
  <si>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</si>
  <si>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</si>
  <si>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</si>
  <si>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</si>
  <si>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</si>
  <si>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</si>
  <si>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</si>
  <si>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</si>
  <si>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</si>
  <si>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</si>
  <si>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</si>
  <si>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</si>
  <si>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</si>
  <si>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</si>
  <si>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</si>
  <si>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</si>
  <si>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</si>
  <si>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</si>
  <si>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</si>
  <si>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</si>
  <si>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</si>
  <si>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</si>
  <si>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</si>
  <si>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</si>
  <si>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</si>
  <si>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</si>
  <si>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</si>
  <si>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</si>
  <si>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</si>
  <si>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</si>
  <si>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</si>
  <si>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</si>
  <si>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</si>
  <si>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</si>
  <si>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</si>
  <si>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</si>
  <si>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</si>
  <si>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</si>
  <si>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</si>
  <si>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</si>
  <si>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</si>
  <si>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</si>
  <si>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</si>
  <si>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</si>
  <si>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</si>
  <si>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</si>
  <si>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</si>
  <si>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</si>
  <si>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</si>
  <si>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</si>
  <si>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</si>
  <si>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</si>
  <si>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</si>
  <si>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</si>
  <si>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</si>
  <si>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</si>
  <si>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</si>
  <si>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</si>
  <si>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</si>
  <si>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</si>
  <si>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</si>
  <si>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</si>
  <si>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</si>
  <si>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</si>
  <si>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</si>
  <si>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</si>
  <si>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</si>
  <si>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</si>
  <si>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</si>
  <si>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</si>
  <si>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</si>
  <si>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</si>
  <si>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</si>
  <si>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</si>
  <si>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</si>
  <si>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</si>
  <si>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</si>
  <si>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</si>
  <si>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</si>
  <si>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</si>
  <si>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</si>
  <si>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</si>
  <si>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</si>
  <si>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</si>
  <si>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</si>
  <si>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</si>
  <si>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</si>
  <si>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</si>
  <si>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</si>
  <si>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</si>
  <si>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</si>
  <si>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</si>
  <si>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</si>
  <si>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</si>
  <si>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</si>
  <si>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</si>
  <si>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</si>
  <si>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</si>
  <si>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</si>
  <si>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</si>
  <si>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</si>
  <si>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</si>
  <si>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</si>
  <si>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</si>
  <si>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</si>
  <si>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</si>
  <si>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</si>
  <si>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</si>
  <si>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</si>
  <si>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</si>
  <si>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</si>
  <si>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</si>
  <si>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</si>
  <si>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</si>
  <si>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</si>
  <si>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</si>
  <si>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</si>
  <si>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</si>
  <si>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</si>
  <si>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</si>
  <si>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</si>
  <si>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</si>
  <si>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</si>
  <si>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</si>
  <si>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</si>
  <si>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</si>
  <si>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</si>
  <si>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</si>
  <si>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</si>
  <si>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</si>
  <si>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</si>
  <si>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</si>
  <si>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</si>
  <si>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</si>
  <si>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</si>
  <si>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</si>
  <si>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</si>
  <si>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</si>
  <si>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</si>
  <si>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</si>
  <si>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</si>
  <si>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</si>
  <si>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</si>
  <si>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</si>
  <si>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</si>
  <si>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</si>
  <si>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</si>
  <si>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</si>
  <si>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</si>
  <si>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</si>
  <si>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</si>
  <si>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</si>
  <si>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</si>
  <si>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</si>
  <si>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</si>
  <si>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</si>
  <si>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</si>
  <si>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</si>
  <si>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</si>
  <si>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</si>
  <si>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</si>
  <si>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</si>
  <si>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</si>
  <si>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</si>
  <si>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</si>
  <si>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</si>
  <si>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</si>
  <si>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</si>
  <si>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</si>
  <si>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</si>
  <si>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</si>
  <si>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</si>
  <si>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</si>
  <si>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</si>
  <si>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</si>
  <si>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</si>
  <si>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</si>
  <si>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</si>
  <si>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</si>
  <si>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</si>
  <si>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</si>
  <si>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</si>
  <si>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</si>
  <si>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</si>
  <si>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</si>
  <si>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</si>
  <si>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</si>
  <si>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</si>
  <si>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</si>
  <si>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</si>
  <si>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</si>
  <si>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</si>
  <si>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</si>
  <si>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</si>
  <si>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</si>
  <si>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</si>
  <si>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</si>
  <si>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</si>
  <si>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</si>
  <si>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</si>
  <si>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</si>
  <si>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</si>
  <si>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</si>
  <si>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</si>
  <si>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</si>
  <si>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</si>
  <si>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</si>
  <si>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</si>
  <si>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</si>
  <si>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</si>
  <si>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</si>
  <si>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</si>
  <si>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</si>
  <si>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</si>
  <si>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</si>
  <si>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</si>
  <si>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</si>
  <si>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</si>
  <si>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</si>
  <si>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</si>
  <si>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</si>
  <si>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</si>
  <si>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</si>
  <si>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</si>
  <si>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</si>
  <si>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</si>
  <si>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</si>
  <si>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</si>
  <si>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</si>
  <si>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</si>
  <si>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</si>
  <si>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</si>
  <si>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</si>
  <si>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</si>
  <si>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</si>
  <si>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</si>
  <si>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</si>
  <si>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</si>
  <si>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</si>
  <si>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</si>
  <si>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</si>
  <si>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</si>
  <si>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</si>
  <si>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</si>
  <si>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</si>
  <si>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</si>
  <si>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</si>
  <si>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</si>
  <si>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</si>
  <si>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</si>
  <si>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</si>
  <si>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</si>
  <si>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</si>
  <si>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</si>
  <si>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</si>
  <si>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</si>
  <si>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</si>
  <si>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</si>
  <si>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</si>
  <si>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</si>
  <si>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</si>
  <si>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</si>
  <si>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</si>
  <si>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</si>
  <si>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</si>
  <si>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</si>
  <si>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</si>
  <si>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</si>
  <si>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</si>
  <si>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</si>
  <si>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</si>
  <si>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</si>
  <si>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</si>
  <si>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</si>
  <si>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</si>
  <si>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</si>
  <si>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</si>
  <si>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</si>
  <si>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</si>
  <si>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</si>
  <si>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</si>
  <si>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</si>
  <si>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</si>
  <si>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</si>
  <si>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</si>
  <si>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</si>
  <si>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</si>
  <si>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</si>
  <si>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</si>
  <si>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</si>
  <si>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</si>
  <si>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</si>
  <si>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</si>
  <si>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</si>
  <si>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</si>
  <si>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</si>
  <si>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</si>
  <si>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</si>
  <si>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</si>
  <si>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</si>
  <si>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</si>
  <si>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</si>
  <si>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</si>
  <si>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</si>
  <si>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</si>
  <si>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</si>
  <si>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</si>
  <si>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</si>
  <si>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</si>
  <si>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</si>
  <si>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</si>
  <si>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</si>
  <si>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</si>
  <si>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</si>
  <si>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</si>
  <si>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</si>
  <si>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</si>
  <si>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</si>
  <si>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</si>
  <si>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</si>
  <si>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</si>
  <si>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</si>
  <si>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</si>
  <si>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</si>
  <si>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</si>
  <si>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</si>
  <si>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</si>
  <si>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</si>
  <si>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</si>
  <si>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</si>
  <si>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</si>
  <si>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</si>
  <si>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</si>
  <si>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</si>
  <si>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</si>
  <si>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</si>
  <si>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</si>
  <si>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</si>
  <si>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</si>
  <si>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</si>
  <si>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</si>
  <si>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</si>
  <si>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</si>
  <si>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</si>
  <si>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</si>
  <si>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</si>
  <si>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</si>
  <si>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</si>
  <si>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</si>
  <si>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</si>
  <si>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</si>
  <si>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</si>
  <si>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</si>
  <si>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</si>
  <si>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</si>
  <si>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</si>
  <si>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</si>
  <si>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</si>
  <si>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</si>
  <si>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</si>
  <si>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</si>
  <si>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</si>
  <si>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</si>
  <si>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</si>
  <si>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</si>
  <si>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</si>
  <si>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</si>
  <si>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</si>
  <si>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</si>
  <si>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</si>
  <si>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</si>
  <si>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</si>
  <si>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</si>
  <si>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</si>
  <si>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</si>
  <si>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</si>
  <si>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</si>
  <si>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</si>
  <si>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</si>
  <si>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</si>
  <si>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</si>
  <si>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</si>
  <si>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</si>
  <si>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</si>
  <si>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</si>
  <si>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</si>
  <si>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</si>
  <si>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</si>
  <si>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</si>
  <si>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</si>
  <si>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</si>
  <si>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</si>
  <si>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</si>
  <si>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</si>
  <si>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</si>
  <si>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</si>
  <si>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</si>
  <si>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</si>
  <si>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</si>
  <si>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</si>
  <si>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</si>
  <si>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</si>
  <si>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</si>
  <si>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</si>
  <si>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</si>
  <si>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</si>
  <si>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</si>
  <si>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</si>
  <si>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</si>
  <si>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</si>
  <si>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</si>
  <si>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</si>
  <si>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</si>
  <si>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</si>
  <si>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</si>
  <si>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</si>
  <si>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</si>
  <si>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</si>
  <si>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</si>
  <si>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</si>
  <si>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</si>
  <si>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</si>
  <si>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</si>
  <si>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</si>
  <si>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</si>
  <si>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</si>
  <si>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</si>
  <si>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</si>
  <si>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</si>
  <si>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</si>
  <si>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</si>
  <si>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</si>
  <si>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</si>
  <si>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</si>
  <si>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</si>
  <si>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</si>
  <si>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</si>
  <si>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</si>
  <si>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</si>
  <si>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</si>
  <si>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</si>
  <si>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</si>
  <si>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</si>
  <si>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</si>
  <si>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</si>
  <si>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</si>
  <si>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</si>
  <si>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</si>
  <si>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</si>
  <si>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</si>
  <si>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</si>
  <si>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</si>
  <si>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</si>
  <si>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</si>
  <si>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</si>
  <si>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</si>
  <si>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</si>
  <si>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</si>
  <si>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</si>
  <si>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</si>
  <si>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</si>
  <si>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</si>
  <si>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</si>
  <si>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</si>
  <si>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</si>
  <si>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</si>
  <si>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</si>
  <si>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</si>
  <si>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</si>
  <si>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</si>
  <si>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</si>
  <si>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</si>
  <si>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</si>
  <si>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</si>
  <si>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</si>
  <si>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</si>
  <si>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</si>
  <si>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</si>
  <si>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</si>
  <si>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</si>
  <si>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</si>
  <si>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</si>
  <si>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</si>
  <si>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</si>
  <si>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</si>
  <si>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</si>
  <si>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</si>
  <si>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</si>
  <si>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</si>
  <si>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</si>
  <si>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</si>
  <si>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</si>
  <si>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</si>
  <si>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</si>
  <si>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</si>
  <si>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</si>
  <si>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</si>
  <si>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</si>
  <si>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</si>
  <si>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</si>
  <si>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</si>
  <si>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</si>
  <si>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</si>
  <si>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</si>
  <si>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</si>
  <si>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</si>
  <si>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</si>
  <si>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</si>
  <si>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</si>
  <si>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</si>
  <si>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</si>
  <si>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</si>
  <si>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</si>
  <si>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</si>
  <si>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</si>
  <si>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</si>
  <si>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</si>
  <si>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</si>
  <si>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</si>
  <si>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</si>
  <si>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</si>
  <si>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</si>
  <si>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</si>
  <si>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</si>
  <si>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</si>
  <si>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</si>
  <si>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</si>
  <si>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</si>
  <si>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</si>
  <si>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</si>
  <si>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</si>
  <si>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</si>
  <si>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</si>
  <si>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</si>
  <si>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</si>
  <si>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</si>
  <si>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</si>
  <si>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</si>
  <si>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</si>
  <si>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</si>
  <si>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</si>
  <si>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</si>
  <si>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</si>
  <si>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</si>
  <si>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</si>
  <si>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</si>
  <si>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</si>
  <si>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</si>
  <si>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</si>
  <si>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</si>
  <si>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</si>
  <si>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</si>
  <si>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</si>
  <si>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</si>
  <si>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</si>
  <si>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</si>
  <si>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</si>
  <si>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</si>
  <si>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</si>
  <si>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</si>
  <si>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</si>
  <si>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</si>
  <si>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</si>
  <si>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</si>
  <si>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</si>
  <si>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</si>
  <si>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</si>
  <si>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</si>
  <si>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</si>
  <si>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</si>
  <si>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</si>
  <si>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</si>
  <si>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</si>
  <si>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</si>
  <si>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</si>
  <si>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</si>
  <si>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</si>
  <si>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</si>
  <si>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</si>
  <si>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</si>
  <si>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</si>
  <si>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</si>
  <si>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</si>
  <si>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</si>
  <si>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</si>
  <si>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</si>
  <si>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</si>
  <si>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</si>
  <si>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</si>
  <si>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</si>
  <si>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</si>
  <si>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</si>
  <si>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</si>
  <si>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</si>
  <si>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</si>
  <si>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</si>
  <si>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</si>
  <si>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</si>
  <si>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</si>
  <si>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</si>
  <si>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</si>
  <si>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</si>
  <si>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</si>
  <si>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</si>
  <si>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</si>
  <si>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</si>
  <si>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</si>
  <si>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</si>
  <si>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</si>
  <si>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</si>
  <si>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</si>
  <si>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</si>
  <si>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</si>
  <si>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</si>
  <si>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</si>
  <si>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</si>
  <si>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</si>
  <si>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</si>
  <si>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</si>
  <si>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</si>
  <si>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</si>
  <si>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</si>
  <si>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</si>
  <si>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</si>
  <si>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</si>
  <si>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</si>
  <si>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</si>
  <si>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</si>
  <si>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</si>
  <si>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</si>
  <si>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</si>
  <si>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</si>
  <si>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</si>
  <si>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</si>
  <si>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</si>
  <si>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</si>
  <si>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</si>
  <si>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</si>
  <si>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</si>
  <si>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</si>
  <si>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</si>
  <si>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</si>
  <si>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</si>
  <si>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</si>
  <si>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</si>
  <si>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</si>
  <si>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</si>
  <si>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</si>
  <si>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</si>
  <si>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</si>
  <si>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</si>
  <si>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</si>
  <si>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</si>
  <si>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</si>
  <si>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</si>
  <si>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</si>
  <si>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</si>
  <si>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</si>
  <si>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</si>
  <si>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</si>
  <si>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</si>
  <si>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</si>
  <si>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</si>
  <si>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</si>
  <si>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</si>
  <si>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</si>
  <si>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</si>
  <si>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</si>
  <si>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</si>
  <si>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</si>
  <si>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</si>
  <si>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</si>
  <si>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</si>
  <si>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</si>
  <si>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</si>
  <si>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</si>
  <si>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</si>
  <si>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</si>
  <si>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</si>
  <si>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</si>
  <si>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</si>
  <si>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</si>
  <si>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</si>
  <si>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</si>
  <si>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</si>
  <si>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</si>
  <si>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</si>
  <si>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</si>
  <si>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</si>
  <si>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</si>
  <si>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</si>
  <si>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</si>
  <si>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</si>
  <si>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</si>
  <si>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</si>
  <si>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</si>
  <si>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</si>
  <si>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</si>
  <si>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</si>
  <si>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</si>
  <si>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</si>
  <si>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</si>
  <si>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</si>
  <si>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</si>
  <si>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</si>
  <si>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</si>
  <si>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</si>
  <si>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</si>
  <si>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</si>
  <si>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</si>
  <si>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</si>
  <si>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</si>
  <si>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</si>
  <si>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</si>
  <si>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</si>
  <si>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</si>
  <si>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</si>
  <si>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</si>
  <si>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</si>
  <si>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</si>
  <si>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</si>
  <si>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</si>
  <si>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</si>
  <si>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</si>
  <si>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</si>
  <si>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</si>
  <si>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</si>
  <si>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</si>
  <si>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</si>
  <si>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</si>
  <si>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</si>
  <si>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</si>
  <si>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</si>
  <si>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</si>
  <si>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</si>
  <si>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</si>
  <si>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</si>
  <si>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</si>
  <si>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</si>
  <si>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</si>
  <si>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</si>
  <si>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</si>
  <si>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</si>
  <si>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</si>
  <si>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</si>
  <si>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</si>
  <si>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</si>
  <si>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</si>
  <si>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</si>
  <si>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</si>
  <si>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</si>
  <si>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</si>
  <si>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</si>
  <si>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</si>
  <si>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</si>
  <si>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</si>
  <si>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</si>
  <si>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</si>
  <si>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</si>
  <si>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</si>
  <si>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</si>
  <si>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</si>
  <si>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</si>
  <si>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</si>
  <si>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</si>
  <si>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</si>
  <si>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</si>
  <si>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</si>
  <si>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</si>
  <si>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</si>
  <si>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</si>
  <si>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</si>
  <si>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</si>
  <si>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</si>
  <si>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</si>
  <si>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</si>
  <si>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</si>
  <si>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</si>
  <si>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</si>
  <si>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</si>
  <si>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</si>
  <si>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</si>
  <si>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</si>
  <si>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</si>
  <si>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</si>
  <si>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</si>
  <si>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</si>
  <si>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</si>
  <si>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</si>
  <si>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</si>
  <si>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</si>
  <si>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</si>
  <si>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</si>
  <si>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</si>
  <si>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</si>
  <si>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</si>
  <si>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</si>
  <si>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</si>
  <si>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</si>
  <si>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</si>
  <si>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</si>
  <si>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</si>
  <si>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</si>
  <si>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</si>
  <si>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</si>
  <si>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</si>
  <si>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</si>
  <si>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</si>
  <si>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</si>
  <si>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</si>
  <si>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</si>
  <si>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</si>
  <si>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</si>
  <si>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</si>
  <si>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</si>
  <si>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</si>
  <si>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</si>
  <si>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</si>
  <si>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</si>
  <si>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</si>
  <si>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</si>
  <si>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</si>
  <si>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</si>
  <si>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</si>
  <si>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</si>
  <si>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</si>
  <si>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</si>
  <si>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</si>
  <si>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</si>
  <si>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</si>
  <si>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</si>
  <si>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</si>
  <si>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</si>
  <si>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</si>
  <si>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</si>
  <si>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</si>
  <si>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</si>
  <si>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</si>
  <si>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</si>
  <si>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</si>
  <si>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</si>
  <si>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</si>
  <si>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</si>
  <si>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</si>
  <si>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</si>
  <si>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</si>
  <si>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</si>
  <si>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</si>
  <si>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</si>
  <si>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</si>
  <si>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</si>
  <si>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</si>
  <si>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</si>
  <si>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</si>
  <si>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</si>
  <si>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</si>
  <si>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</si>
  <si>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</si>
  <si>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</si>
  <si>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</si>
  <si>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</si>
  <si>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</si>
  <si>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</si>
  <si>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</si>
  <si>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</si>
  <si>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</si>
  <si>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</si>
  <si>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</si>
  <si>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</si>
  <si>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</si>
  <si>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</si>
  <si>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</si>
  <si>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</si>
  <si>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</si>
  <si>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</si>
  <si>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</si>
  <si>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</si>
  <si>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</si>
  <si>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</si>
  <si>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</si>
  <si>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</si>
  <si>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</si>
  <si>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</si>
  <si>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</si>
  <si>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</si>
  <si>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</si>
  <si>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</si>
  <si>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</si>
  <si>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</si>
  <si>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</si>
  <si>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</si>
  <si>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</si>
  <si>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</si>
  <si>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</si>
  <si>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</si>
  <si>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</si>
  <si>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</si>
  <si>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</si>
  <si>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</si>
  <si>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</si>
  <si>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</si>
  <si>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</si>
  <si>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</si>
  <si>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</si>
  <si>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</si>
  <si>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</si>
  <si>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</si>
  <si>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</si>
  <si>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</si>
  <si>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</si>
  <si>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</si>
  <si>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</si>
  <si>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</si>
  <si>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</si>
  <si>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</si>
  <si>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</si>
  <si>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</si>
  <si>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</si>
  <si>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</si>
  <si>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</si>
  <si>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</si>
  <si>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</si>
  <si>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</si>
  <si>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</si>
  <si>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</si>
  <si>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</si>
  <si>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</si>
  <si>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</si>
  <si>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</si>
  <si>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</si>
  <si>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</si>
  <si>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</si>
  <si>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</si>
  <si>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</si>
  <si>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</si>
  <si>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</si>
  <si>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</si>
  <si>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</si>
  <si>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</si>
  <si>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</si>
  <si>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</si>
  <si>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</si>
  <si>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</si>
  <si>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</si>
  <si>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</si>
  <si>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</si>
  <si>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</si>
  <si>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</si>
  <si>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</si>
  <si>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</si>
  <si>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</si>
  <si>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</si>
  <si>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</si>
  <si>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</si>
  <si>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</si>
  <si>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</si>
  <si>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</si>
  <si>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</si>
  <si>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</si>
  <si>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</si>
  <si>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</si>
  <si>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</si>
  <si>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</si>
  <si>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</si>
  <si>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</si>
  <si>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</si>
  <si>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</si>
  <si>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</si>
  <si>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</si>
  <si>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</si>
  <si>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</si>
  <si>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</si>
  <si>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</si>
  <si>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</si>
  <si>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</si>
  <si>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</si>
  <si>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</si>
  <si>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</si>
  <si>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</si>
  <si>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</si>
  <si>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</si>
  <si>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</si>
  <si>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</si>
  <si>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</si>
  <si>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</si>
  <si>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</si>
  <si>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</si>
  <si>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</si>
  <si>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</si>
  <si>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</si>
  <si>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</si>
  <si>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</si>
  <si>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</si>
  <si>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</si>
  <si>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</si>
  <si>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</si>
  <si>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</si>
  <si>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</si>
  <si>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</si>
  <si>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</si>
  <si>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</si>
  <si>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</si>
  <si>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</si>
  <si>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</si>
  <si>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</si>
  <si>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</si>
  <si>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</si>
  <si>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</si>
  <si>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</si>
  <si>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</si>
  <si>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</si>
  <si>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</si>
  <si>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</si>
  <si>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</si>
  <si>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</si>
  <si>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</si>
  <si>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</si>
  <si>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</si>
  <si>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</si>
  <si>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</si>
  <si>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</si>
  <si>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</si>
  <si>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</si>
  <si>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</si>
  <si>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</si>
  <si>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</si>
  <si>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</si>
  <si>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</si>
  <si>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</si>
  <si>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</si>
  <si>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</si>
  <si>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</si>
  <si>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</si>
  <si>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</si>
  <si>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</si>
  <si>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</si>
  <si>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</si>
  <si>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</si>
  <si>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</si>
  <si>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</si>
  <si>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</si>
  <si>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</si>
  <si>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</si>
  <si>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</si>
  <si>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</si>
  <si>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</si>
  <si>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</si>
  <si>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</si>
  <si>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</si>
  <si>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</si>
  <si>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</si>
  <si>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</si>
  <si>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</si>
  <si>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</si>
  <si>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</si>
  <si>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</si>
  <si>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</si>
  <si>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</si>
  <si>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</si>
  <si>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</si>
  <si>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</si>
  <si>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</si>
  <si>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</si>
  <si>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</si>
  <si>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</si>
  <si>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</si>
  <si>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</si>
  <si>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</si>
  <si>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</si>
  <si>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</si>
  <si>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</si>
  <si>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</si>
  <si>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</si>
  <si>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</si>
  <si>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</si>
  <si>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</si>
  <si>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</si>
  <si>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</si>
  <si>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</si>
  <si>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</si>
  <si>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</si>
  <si>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</si>
  <si>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</si>
  <si>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</si>
  <si>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</si>
  <si>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</si>
  <si>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</si>
  <si>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</si>
  <si>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</si>
  <si>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</si>
  <si>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</si>
  <si>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</si>
  <si>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</si>
  <si>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</si>
  <si>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</si>
  <si>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</si>
  <si>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</si>
  <si>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</si>
  <si>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</si>
  <si>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</si>
  <si>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</si>
  <si>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</si>
  <si>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</si>
  <si>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</si>
  <si>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</si>
  <si>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</si>
  <si>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</si>
  <si>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</si>
  <si>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</si>
  <si>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</si>
  <si>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</si>
  <si>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</si>
  <si>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</si>
  <si>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</si>
  <si>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</si>
  <si>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</si>
  <si>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</si>
  <si>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</si>
  <si>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</si>
  <si>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</si>
  <si>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</si>
  <si>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</si>
  <si>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</si>
  <si>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</si>
  <si>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</si>
  <si>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</si>
  <si>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</si>
  <si>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</si>
  <si>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</si>
  <si>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</si>
  <si>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</si>
  <si>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</si>
  <si>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</si>
  <si>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</si>
  <si>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</si>
  <si>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</si>
  <si>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</si>
  <si>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</si>
  <si>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</si>
  <si>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</si>
  <si>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</si>
  <si>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</si>
  <si>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</si>
  <si>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</si>
  <si>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</si>
  <si>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</si>
  <si>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</si>
  <si>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</si>
  <si>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</si>
  <si>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</si>
  <si>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</si>
  <si>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</si>
  <si>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</si>
  <si>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</si>
  <si>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</si>
  <si>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</si>
  <si>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</si>
  <si>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</si>
  <si>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</si>
  <si>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</si>
  <si>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</si>
  <si>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</si>
  <si>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</si>
  <si>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</si>
  <si>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</si>
  <si>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</si>
  <si>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</si>
  <si>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</si>
  <si>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</si>
  <si>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</si>
  <si>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</si>
  <si>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</si>
  <si>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</si>
  <si>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</si>
  <si>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</si>
  <si>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</si>
  <si>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</si>
  <si>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</si>
  <si>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</si>
  <si>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</si>
  <si>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</si>
  <si>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</si>
  <si>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</si>
  <si>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</si>
  <si>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</si>
  <si>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</si>
  <si>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</si>
  <si>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</si>
  <si>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</si>
  <si>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</si>
  <si>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</si>
  <si>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</si>
  <si>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</si>
  <si>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</si>
  <si>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</si>
  <si>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</si>
  <si>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</si>
  <si>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</si>
  <si>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</si>
  <si>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</si>
  <si>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</si>
  <si>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</si>
  <si>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</si>
  <si>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</si>
  <si>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</si>
  <si>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</si>
  <si>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</si>
  <si>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</si>
  <si>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</si>
  <si>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</si>
  <si>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</si>
  <si>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</si>
  <si>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</si>
  <si>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</si>
  <si>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</si>
  <si>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</si>
  <si>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</si>
  <si>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</si>
  <si>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</si>
  <si>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</si>
  <si>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</si>
  <si>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</si>
  <si>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</si>
  <si>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</si>
  <si>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</si>
  <si>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</si>
  <si>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</si>
  <si>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</si>
  <si>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</si>
  <si>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</si>
  <si>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</si>
  <si>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</si>
  <si>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</si>
  <si>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</si>
  <si>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</si>
  <si>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</si>
  <si>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</si>
  <si>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</si>
  <si>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</si>
  <si>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</si>
  <si>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</si>
  <si>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</si>
  <si>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</si>
  <si>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</si>
  <si>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</si>
  <si>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</si>
  <si>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</si>
  <si>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</si>
  <si>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</si>
  <si>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</si>
  <si>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</si>
  <si>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</si>
  <si>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</si>
  <si>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</si>
  <si>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</si>
  <si>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</si>
  <si>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</si>
  <si>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</si>
  <si>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</si>
  <si>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</si>
  <si>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</si>
  <si>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</si>
  <si>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</si>
  <si>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</si>
  <si>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</si>
  <si>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</si>
  <si>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</si>
  <si>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</si>
  <si>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</si>
  <si>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</si>
  <si>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</si>
  <si>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</si>
  <si>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</si>
  <si>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</si>
  <si>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</si>
  <si>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</si>
  <si>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</si>
  <si>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</si>
  <si>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</si>
  <si>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</si>
  <si>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</si>
  <si>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</si>
  <si>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</si>
  <si>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</si>
  <si>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</si>
  <si>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</si>
  <si>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</si>
  <si>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</si>
  <si>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</si>
  <si>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</si>
  <si>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</si>
  <si>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</si>
  <si>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</si>
  <si>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</si>
  <si>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</si>
  <si>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</si>
  <si>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</si>
  <si>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</si>
  <si>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</si>
  <si>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</si>
  <si>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</si>
  <si>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</si>
  <si>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</si>
  <si>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</si>
  <si>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</si>
  <si>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</si>
  <si>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</si>
  <si>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</si>
  <si>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</si>
  <si>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</si>
  <si>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</si>
  <si>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</si>
  <si>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</si>
  <si>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</si>
  <si>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</si>
  <si>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</si>
  <si>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</si>
  <si>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</si>
  <si>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</si>
  <si>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</si>
  <si>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</si>
  <si>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</si>
  <si>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</si>
  <si>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</si>
  <si>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</si>
  <si>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</si>
  <si>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</si>
  <si>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</si>
  <si>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</si>
  <si>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</si>
  <si>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</si>
  <si>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</si>
  <si>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</si>
  <si>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</si>
  <si>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</si>
  <si>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</si>
  <si>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</si>
  <si>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</si>
  <si>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</si>
  <si>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</si>
  <si>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</si>
  <si>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</si>
  <si>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</si>
  <si>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</si>
  <si>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</si>
  <si>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</si>
  <si>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</si>
  <si>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</si>
  <si>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</si>
  <si>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</si>
  <si>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</si>
  <si>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</si>
  <si>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</si>
  <si>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</si>
  <si>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</si>
  <si>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</si>
  <si>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</si>
  <si>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</si>
  <si>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</si>
  <si>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</si>
  <si>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</si>
  <si>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</si>
  <si>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</si>
  <si>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</si>
  <si>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</si>
  <si>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</si>
  <si>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</si>
  <si>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</si>
  <si>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</si>
  <si>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</si>
  <si>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</si>
  <si>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</si>
  <si>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</si>
  <si>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</si>
  <si>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</si>
  <si>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</si>
  <si>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</si>
  <si>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</si>
  <si>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</si>
  <si>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</si>
  <si>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</si>
  <si>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</si>
  <si>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</si>
  <si>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</si>
  <si>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</si>
  <si>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</si>
  <si>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</si>
  <si>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</si>
  <si>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</si>
  <si>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</si>
  <si>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</si>
  <si>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</si>
  <si>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</si>
  <si>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</si>
  <si>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</si>
  <si>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</si>
  <si>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</si>
  <si>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</si>
  <si>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</si>
  <si>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</si>
  <si>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</si>
  <si>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</si>
  <si>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</si>
  <si>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</si>
  <si>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</si>
  <si>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</si>
  <si>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</si>
  <si>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</si>
  <si>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</si>
  <si>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</si>
  <si>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</si>
  <si>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</si>
  <si>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</si>
  <si>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</si>
  <si>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</si>
  <si>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</si>
  <si>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</si>
  <si>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</si>
  <si>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</si>
  <si>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</si>
  <si>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</si>
  <si>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</si>
  <si>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</si>
  <si>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</si>
  <si>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</si>
  <si>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</si>
  <si>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</si>
  <si>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</si>
  <si>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</si>
  <si>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</si>
  <si>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</si>
  <si>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</si>
  <si>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</si>
  <si>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</si>
  <si>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</si>
  <si>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</si>
  <si>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</si>
  <si>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</si>
  <si>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</si>
  <si>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</si>
  <si>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</si>
  <si>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</si>
  <si>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</si>
  <si>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</si>
  <si>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</si>
  <si>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</si>
  <si>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</si>
  <si>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</si>
  <si>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</si>
  <si>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</si>
  <si>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</si>
  <si>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</si>
  <si>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</si>
  <si>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</si>
  <si>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</si>
  <si>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</si>
  <si>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</si>
  <si>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</si>
  <si>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</si>
  <si>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</si>
  <si>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</si>
  <si>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</si>
  <si>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</si>
  <si>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</si>
  <si>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</si>
  <si>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</si>
  <si>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</si>
  <si>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</si>
  <si>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</si>
  <si>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</si>
  <si>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</si>
  <si>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</si>
  <si>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</si>
  <si>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</si>
  <si>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</si>
  <si>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</si>
  <si>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</si>
  <si>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</si>
  <si>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</si>
  <si>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</si>
  <si>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</si>
  <si>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</si>
  <si>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</si>
  <si>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</si>
  <si>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</si>
  <si>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</si>
  <si>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</si>
  <si>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</si>
  <si>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</si>
  <si>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</si>
  <si>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</si>
  <si>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</si>
  <si>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</si>
  <si>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</si>
  <si>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</si>
  <si>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</si>
  <si>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</si>
  <si>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</si>
  <si>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</si>
  <si>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</si>
  <si>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</si>
  <si>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</si>
  <si>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</si>
  <si>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</si>
  <si>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</si>
  <si>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</si>
  <si>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</si>
  <si>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</si>
  <si>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</si>
  <si>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</si>
  <si>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</si>
  <si>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</si>
  <si>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</si>
  <si>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</si>
  <si>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</si>
  <si>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</si>
  <si>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</si>
  <si>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</si>
  <si>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</si>
  <si>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</si>
  <si>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</si>
  <si>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</si>
  <si>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</si>
  <si>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</si>
  <si>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</si>
  <si>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</si>
  <si>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</si>
  <si>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</si>
  <si>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</si>
  <si>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</si>
  <si>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</si>
  <si>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</si>
  <si>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</si>
  <si>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</si>
  <si>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</si>
  <si>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</si>
  <si>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</si>
  <si>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</si>
  <si>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</si>
  <si>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</si>
  <si>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</si>
  <si>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</si>
  <si>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</si>
  <si>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</si>
  <si>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</si>
  <si>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</si>
  <si>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</si>
  <si>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</si>
  <si>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</si>
  <si>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</si>
  <si>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</si>
  <si>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</si>
  <si>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</si>
  <si>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</si>
  <si>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</si>
  <si>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</si>
  <si>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</si>
  <si>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</si>
  <si>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</si>
  <si>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</si>
  <si>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</si>
  <si>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</si>
  <si>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</si>
  <si>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</si>
  <si>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</si>
  <si>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</si>
  <si>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</si>
  <si>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</si>
  <si>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</si>
  <si>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</si>
  <si>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</si>
  <si>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</si>
  <si>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</si>
  <si>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</si>
  <si>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</si>
  <si>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</si>
  <si>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</si>
  <si>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</si>
  <si>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</si>
  <si>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</si>
  <si>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</si>
  <si>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</si>
  <si>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</si>
  <si>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</si>
  <si>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</si>
  <si>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</si>
  <si>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</si>
  <si>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</si>
  <si>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</si>
  <si>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</si>
  <si>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</si>
  <si>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</si>
  <si>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</si>
  <si>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</si>
  <si>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</si>
  <si>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</si>
  <si>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</si>
  <si>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</si>
  <si>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</si>
  <si>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</si>
  <si>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</si>
  <si>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</si>
  <si>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</si>
  <si>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</si>
  <si>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</si>
  <si>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</si>
  <si>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</si>
  <si>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</si>
  <si>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</si>
  <si>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</si>
  <si>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</si>
  <si>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</si>
  <si>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</si>
  <si>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</si>
  <si>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</si>
  <si>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</si>
  <si>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</si>
  <si>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</si>
  <si>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</si>
  <si>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</si>
  <si>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</si>
  <si>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</si>
  <si>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</si>
  <si>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</si>
  <si>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</si>
  <si>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</si>
  <si>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</si>
  <si>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</si>
  <si>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</si>
  <si>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</si>
  <si>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</si>
  <si>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</si>
  <si>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</si>
  <si>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</si>
  <si>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</si>
  <si>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</si>
  <si>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</si>
  <si>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</si>
  <si>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</si>
  <si>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</si>
  <si>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</si>
  <si>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</si>
  <si>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</si>
  <si>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</si>
  <si>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</si>
  <si>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</si>
  <si>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</si>
  <si>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</si>
  <si>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</si>
  <si>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</si>
  <si>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</si>
  <si>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</si>
  <si>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</si>
  <si>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</si>
  <si>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</si>
  <si>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</si>
  <si>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</si>
  <si>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</si>
  <si>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</si>
  <si>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</si>
  <si>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</si>
  <si>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</si>
  <si>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</si>
  <si>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</si>
  <si>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</si>
  <si>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</si>
  <si>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</si>
  <si>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</si>
  <si>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</si>
  <si>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</si>
  <si>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</si>
  <si>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</si>
  <si>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</si>
  <si>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</si>
  <si>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</si>
  <si>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</si>
  <si>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</si>
  <si>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</si>
  <si>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</si>
  <si>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</si>
  <si>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</si>
  <si>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</si>
  <si>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</si>
  <si>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</si>
  <si>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</si>
  <si>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</si>
  <si>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</si>
  <si>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</si>
  <si>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</si>
  <si>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</si>
  <si>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</si>
  <si>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</si>
  <si>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</si>
  <si>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</si>
  <si>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</si>
  <si>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</si>
  <si>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</si>
  <si>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</si>
  <si>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</si>
  <si>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</si>
  <si>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</si>
  <si>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</si>
  <si>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</si>
  <si>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</si>
  <si>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</si>
  <si>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</si>
  <si>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</si>
  <si>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</si>
  <si>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</si>
  <si>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</si>
  <si>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</si>
  <si>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</si>
  <si>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</si>
  <si>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</si>
  <si>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</si>
  <si>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</si>
  <si>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</si>
  <si>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</si>
  <si>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</si>
  <si>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</si>
  <si>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</si>
  <si>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</si>
  <si>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</si>
  <si>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</si>
  <si>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</si>
  <si>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</si>
  <si>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</si>
  <si>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</si>
  <si>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</si>
  <si>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</si>
  <si>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</si>
  <si>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</si>
  <si>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</si>
  <si>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</si>
  <si>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</si>
  <si>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</si>
  <si>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</si>
  <si>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</si>
  <si>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</si>
  <si>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</si>
  <si>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</si>
  <si>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</si>
  <si>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</si>
  <si>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</si>
  <si>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</si>
  <si>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</si>
  <si>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</si>
  <si>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</si>
  <si>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</si>
  <si>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</si>
  <si>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</si>
  <si>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</si>
  <si>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</si>
  <si>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</si>
  <si>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</si>
  <si>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</si>
  <si>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</si>
  <si>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</si>
  <si>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</si>
  <si>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</si>
  <si>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</si>
  <si>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</si>
  <si>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</si>
  <si>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</si>
  <si>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</si>
  <si>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</si>
  <si>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</si>
  <si>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</si>
  <si>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</si>
  <si>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</si>
  <si>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</si>
  <si>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</si>
  <si>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</si>
  <si>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</si>
  <si>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</si>
  <si>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</si>
  <si>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</si>
  <si>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</si>
  <si>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</si>
  <si>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</si>
  <si>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</si>
  <si>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</si>
  <si>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</si>
  <si>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</si>
  <si>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</si>
  <si>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</si>
  <si>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</si>
  <si>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</si>
  <si>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</si>
  <si>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</si>
  <si>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</si>
  <si>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</si>
  <si>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</si>
  <si>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</si>
  <si>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</si>
  <si>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</si>
  <si>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</si>
  <si>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</si>
  <si>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</si>
  <si>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</si>
  <si>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</si>
  <si>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</si>
  <si>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</si>
  <si>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</si>
  <si>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</si>
  <si>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</si>
  <si>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</si>
  <si>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</si>
  <si>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</si>
  <si>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</si>
  <si>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</si>
  <si>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</si>
  <si>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</si>
  <si>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</si>
  <si>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</si>
  <si>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</si>
  <si>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</si>
  <si>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</si>
  <si>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</si>
  <si>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</si>
  <si>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</si>
  <si>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</si>
  <si>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</si>
  <si>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</si>
  <si>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</si>
  <si>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</si>
  <si>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</si>
  <si>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</si>
  <si>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</si>
  <si>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</si>
  <si>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</si>
  <si>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</si>
  <si>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</si>
  <si>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</si>
  <si>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</si>
  <si>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</si>
  <si>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</si>
  <si>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</si>
  <si>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</si>
  <si>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</si>
  <si>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</si>
  <si>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</si>
  <si>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</si>
  <si>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</si>
  <si>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</si>
  <si>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</si>
  <si>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</si>
  <si>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</si>
  <si>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</si>
  <si>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</si>
  <si>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</si>
  <si>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</si>
  <si>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</si>
  <si>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</si>
  <si>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</si>
  <si>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</si>
  <si>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</si>
  <si>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</si>
  <si>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</si>
  <si>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</si>
  <si>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</si>
  <si>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</si>
  <si>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</si>
  <si>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</si>
  <si>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</si>
  <si>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</si>
  <si>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</si>
  <si>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</si>
  <si>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</si>
  <si>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</si>
  <si>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</si>
  <si>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</si>
  <si>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</si>
  <si>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</si>
  <si>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</si>
  <si>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</si>
  <si>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</si>
  <si>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</si>
  <si>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</si>
  <si>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</si>
  <si>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</si>
  <si>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</si>
  <si>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</si>
  <si>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</si>
  <si>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</si>
  <si>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</si>
  <si>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</si>
  <si>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</si>
  <si>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</si>
  <si>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</si>
  <si>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</si>
  <si>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</si>
  <si>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</si>
  <si>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</si>
  <si>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</si>
  <si>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</si>
  <si>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</si>
  <si>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</si>
  <si>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</si>
  <si>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</si>
  <si>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</si>
  <si>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</si>
  <si>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</si>
  <si>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</si>
  <si>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</si>
  <si>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</si>
  <si>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</si>
  <si>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</si>
  <si>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</si>
  <si>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</si>
  <si>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</si>
  <si>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</si>
  <si>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</si>
  <si>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</si>
  <si>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</si>
  <si>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</si>
  <si>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</si>
  <si>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</si>
  <si>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</si>
  <si>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</si>
  <si>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</si>
  <si>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</si>
  <si>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</si>
  <si>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</si>
  <si>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</si>
  <si>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</si>
  <si>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</si>
  <si>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</si>
  <si>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</si>
  <si>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</si>
  <si>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</si>
  <si>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</si>
  <si>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</si>
  <si>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</si>
  <si>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</si>
  <si>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</si>
  <si>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</si>
  <si>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</si>
  <si>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</si>
  <si>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</si>
  <si>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</si>
  <si>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</si>
  <si>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</si>
  <si>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</si>
  <si>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</si>
  <si>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</si>
  <si>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</si>
  <si>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</si>
  <si>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</si>
  <si>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</si>
  <si>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</si>
  <si>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</si>
  <si>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</si>
  <si>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</si>
  <si>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</si>
  <si>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</si>
  <si>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</si>
  <si>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</si>
  <si>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</si>
  <si>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</si>
  <si>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</si>
  <si>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</si>
  <si>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</si>
  <si>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</si>
  <si>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</si>
  <si>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</si>
  <si>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</si>
  <si>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</si>
  <si>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</si>
  <si>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</si>
  <si>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</si>
  <si>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</si>
  <si>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</si>
  <si>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</si>
  <si>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</si>
  <si>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</si>
  <si>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</si>
  <si>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</si>
  <si>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</si>
  <si>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</si>
  <si>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</si>
  <si>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</si>
  <si>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</si>
  <si>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</si>
  <si>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</si>
  <si>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</si>
  <si>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</si>
  <si>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</si>
  <si>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</si>
  <si>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</si>
  <si>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</si>
  <si>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</si>
  <si>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</si>
  <si>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</si>
  <si>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</si>
  <si>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</si>
  <si>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</si>
  <si>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</si>
  <si>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</si>
  <si>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</si>
  <si>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</si>
  <si>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</si>
  <si>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</si>
  <si>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</si>
  <si>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</si>
  <si>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</si>
  <si>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</si>
  <si>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</si>
  <si>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</si>
  <si>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</si>
  <si>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</si>
  <si>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</si>
  <si>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</si>
  <si>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</si>
  <si>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</si>
  <si>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</si>
  <si>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</si>
  <si>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</si>
  <si>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</si>
  <si>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</si>
  <si>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</si>
  <si>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</si>
  <si>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</si>
  <si>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</si>
  <si>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</si>
  <si>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</si>
  <si>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</si>
  <si>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</si>
  <si>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</si>
  <si>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</si>
  <si>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</si>
  <si>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</si>
  <si>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</si>
  <si>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</si>
  <si>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</si>
  <si>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</si>
  <si>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</si>
  <si>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</si>
  <si>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</si>
  <si>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</si>
  <si>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</si>
  <si>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</si>
  <si>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</si>
  <si>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</si>
  <si>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</si>
  <si>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</si>
  <si>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</si>
  <si>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</si>
  <si>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</si>
  <si>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</si>
  <si>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</si>
  <si>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</si>
  <si>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</si>
  <si>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</si>
  <si>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</si>
  <si>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</si>
  <si>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</si>
  <si>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</si>
  <si>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</si>
  <si>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</si>
  <si>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</si>
  <si>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</si>
  <si>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</si>
  <si>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</si>
  <si>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</si>
  <si>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</si>
  <si>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</si>
  <si>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</si>
  <si>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</si>
  <si>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</si>
  <si>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</si>
  <si>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</si>
  <si>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</si>
  <si>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</si>
  <si>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</si>
  <si>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</si>
  <si>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</si>
  <si>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</si>
  <si>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</si>
  <si>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</si>
  <si>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</si>
  <si>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</si>
  <si>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</si>
  <si>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</si>
  <si>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</si>
  <si>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</si>
  <si>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</si>
  <si>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</si>
  <si>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</si>
  <si>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</si>
  <si>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</si>
  <si>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</si>
  <si>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</si>
  <si>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</si>
  <si>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</si>
  <si>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</si>
  <si>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</si>
  <si>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</si>
  <si>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</si>
  <si>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</si>
  <si>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</si>
  <si>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</si>
  <si>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</si>
  <si>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</si>
  <si>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</si>
  <si>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</si>
  <si>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</si>
  <si>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</si>
  <si>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</si>
  <si>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</si>
  <si>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</si>
  <si>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</si>
  <si>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</si>
  <si>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</si>
  <si>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</si>
  <si>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</si>
  <si>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</si>
  <si>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</si>
  <si>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</si>
  <si>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</si>
  <si>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</si>
  <si>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</si>
  <si>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</si>
  <si>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</si>
  <si>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</si>
  <si>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</si>
  <si>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</si>
  <si>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</si>
  <si>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</si>
  <si>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</si>
  <si>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</si>
  <si>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</si>
  <si>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</si>
  <si>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</si>
  <si>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</si>
  <si>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</si>
  <si>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</si>
  <si>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</si>
  <si>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</si>
  <si>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</si>
  <si>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</si>
  <si>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</si>
  <si>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</si>
  <si>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</si>
  <si>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</si>
  <si>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</si>
  <si>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</si>
  <si>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</si>
  <si>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</si>
  <si>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</si>
  <si>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</si>
  <si>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</si>
  <si>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</si>
  <si>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</si>
  <si>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</si>
  <si>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</si>
  <si>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</si>
  <si>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</si>
  <si>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</si>
  <si>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</si>
  <si>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</si>
  <si>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</si>
  <si>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</si>
  <si>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</si>
  <si>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</si>
  <si>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</si>
  <si>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</si>
  <si>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</si>
  <si>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</si>
  <si>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</si>
  <si>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</si>
  <si>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</si>
  <si>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</si>
  <si>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</si>
  <si>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</si>
  <si>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</si>
  <si>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</si>
  <si>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</si>
  <si>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</si>
  <si>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</si>
  <si>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</si>
  <si>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</si>
  <si>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</si>
  <si>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</si>
  <si>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</si>
  <si>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</si>
  <si>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</si>
  <si>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</si>
  <si>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</si>
  <si>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</si>
  <si>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</si>
  <si>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</si>
  <si>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</si>
  <si>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</si>
  <si>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</si>
  <si>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</si>
  <si>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</si>
  <si>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</si>
  <si>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</si>
  <si>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</si>
  <si>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</si>
  <si>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</si>
  <si>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</si>
  <si>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</si>
  <si>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</si>
  <si>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</si>
  <si>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</si>
  <si>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</si>
  <si>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</si>
  <si>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</si>
  <si>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</si>
  <si>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</si>
  <si>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</si>
  <si>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</si>
  <si>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</si>
  <si>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</si>
  <si>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</si>
  <si>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</si>
  <si>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</si>
  <si>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</si>
  <si>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</si>
  <si>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</si>
  <si>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</si>
  <si>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</si>
  <si>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</si>
  <si>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</si>
  <si>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</si>
  <si>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</si>
  <si>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</si>
  <si>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</si>
  <si>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</si>
  <si>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</si>
  <si>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</si>
  <si>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</si>
  <si>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</si>
  <si>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</si>
  <si>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</si>
  <si>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</si>
  <si>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</si>
  <si>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</si>
  <si>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</si>
  <si>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</si>
  <si>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</si>
  <si>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</si>
  <si>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</si>
  <si>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</si>
  <si>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</si>
  <si>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</si>
  <si>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</si>
  <si>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</si>
  <si>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</si>
  <si>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</si>
  <si>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</si>
  <si>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</si>
  <si>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</si>
  <si>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</si>
  <si>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</si>
  <si>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</si>
  <si>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</si>
  <si>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</si>
  <si>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</si>
  <si>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</si>
  <si>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</si>
  <si>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</si>
  <si>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</si>
  <si>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</si>
  <si>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</si>
  <si>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</si>
  <si>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</si>
  <si>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</si>
  <si>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</si>
  <si>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</si>
  <si>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</si>
  <si>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</si>
  <si>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</si>
  <si>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</si>
  <si>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</si>
  <si>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</si>
  <si>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</si>
  <si>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</si>
  <si>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</si>
  <si>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</si>
  <si>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</si>
  <si>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</si>
  <si>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</si>
  <si>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</si>
  <si>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</si>
  <si>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</si>
  <si>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</si>
  <si>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</si>
  <si>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</si>
  <si>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</si>
  <si>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</si>
  <si>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</si>
  <si>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</si>
  <si>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</si>
  <si>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</si>
  <si>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</si>
  <si>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</si>
  <si>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</si>
  <si>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</si>
  <si>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</si>
  <si>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</si>
  <si>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</si>
  <si>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</si>
  <si>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</si>
  <si>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</si>
  <si>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</si>
  <si>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</si>
  <si>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</si>
  <si>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</si>
  <si>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</si>
  <si>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</si>
  <si>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</si>
  <si>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</si>
  <si>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</si>
  <si>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</si>
  <si>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</si>
  <si>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</si>
  <si>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</si>
  <si>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</si>
  <si>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</si>
  <si>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</si>
  <si>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</si>
  <si>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</si>
  <si>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</si>
  <si>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</si>
  <si>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</si>
  <si>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</si>
  <si>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</si>
  <si>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</si>
  <si>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</si>
  <si>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</si>
  <si>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</si>
  <si>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</si>
  <si>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</si>
  <si>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</si>
  <si>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</si>
  <si>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</si>
  <si>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</si>
  <si>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</si>
  <si>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</si>
  <si>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</si>
  <si>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</si>
  <si>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</si>
  <si>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</si>
  <si>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</si>
  <si>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</si>
  <si>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</si>
  <si>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</si>
  <si>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</si>
  <si>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</si>
  <si>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</si>
  <si>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</si>
  <si>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</si>
  <si>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</si>
  <si>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</si>
  <si>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</si>
  <si>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</si>
  <si>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</si>
  <si>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</si>
  <si>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</si>
  <si>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</si>
  <si>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</si>
  <si>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</si>
  <si>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</si>
  <si>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</si>
  <si>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</si>
  <si>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</si>
  <si>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</si>
  <si>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</si>
  <si>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</si>
  <si>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</si>
  <si>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</si>
  <si>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</si>
  <si>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</si>
  <si>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</si>
  <si>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</si>
  <si>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</si>
  <si>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</si>
  <si>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</si>
  <si>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</si>
  <si>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</si>
  <si>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</si>
  <si>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</si>
  <si>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</si>
  <si>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</si>
  <si>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</si>
  <si>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</si>
  <si>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</si>
  <si>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</si>
  <si>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</si>
  <si>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</si>
  <si>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</si>
  <si>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</si>
  <si>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</si>
  <si>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</si>
  <si>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</si>
  <si>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</si>
  <si>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</si>
  <si>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</si>
  <si>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</si>
  <si>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</si>
  <si>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</si>
  <si>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</si>
  <si>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</si>
  <si>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</si>
  <si>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</si>
  <si>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</si>
  <si>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</si>
  <si>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</si>
  <si>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</si>
  <si>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</si>
  <si>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</si>
  <si>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</si>
  <si>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</si>
  <si>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</si>
  <si>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</si>
  <si>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</si>
  <si>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</si>
  <si>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</si>
  <si>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</si>
  <si>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</si>
  <si>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</si>
  <si>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</si>
  <si>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</si>
  <si>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</si>
  <si>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</si>
  <si>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</si>
  <si>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</si>
  <si>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</si>
  <si>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</si>
  <si>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</si>
  <si>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</si>
  <si>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</si>
  <si>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</si>
  <si>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</si>
  <si>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</si>
  <si>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</si>
  <si>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</si>
  <si>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</si>
  <si>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</si>
  <si>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</si>
  <si>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</si>
  <si>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</si>
  <si>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</si>
  <si>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</si>
  <si>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</si>
  <si>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</si>
  <si>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</si>
  <si>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</si>
  <si>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</si>
  <si>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</si>
  <si>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</si>
  <si>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</si>
  <si>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</si>
  <si>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</si>
  <si>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</si>
  <si>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</si>
  <si>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</si>
  <si>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</si>
  <si>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</si>
  <si>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</si>
  <si>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</si>
  <si>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</si>
  <si>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</si>
  <si>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</si>
  <si>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</si>
  <si>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</si>
  <si>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</si>
  <si>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</si>
  <si>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</si>
  <si>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</si>
  <si>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</si>
  <si>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</si>
  <si>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</si>
  <si>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</si>
  <si>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</si>
  <si>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</si>
  <si>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</si>
  <si>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</si>
  <si>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</si>
  <si>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</si>
  <si>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</si>
  <si>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</si>
  <si>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</si>
  <si>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</si>
  <si>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</si>
  <si>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</si>
  <si>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</si>
  <si>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</si>
  <si>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</si>
  <si>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</si>
  <si>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</si>
  <si>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</si>
  <si>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</si>
  <si>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</si>
  <si>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</si>
  <si>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</si>
  <si>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</si>
  <si>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</si>
  <si>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</si>
  <si>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</si>
  <si>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</si>
  <si>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</si>
  <si>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</si>
  <si>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</si>
  <si>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</si>
  <si>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</si>
  <si>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</si>
  <si>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</si>
  <si>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</si>
  <si>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</si>
  <si>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</si>
  <si>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</si>
  <si>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</si>
  <si>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</si>
  <si>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</si>
  <si>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</si>
  <si>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</si>
  <si>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</si>
  <si>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</si>
  <si>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</si>
  <si>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</si>
  <si>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</si>
  <si>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</si>
  <si>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</si>
  <si>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</si>
  <si>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</si>
  <si>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</si>
  <si>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</si>
  <si>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</si>
  <si>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</si>
  <si>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</si>
  <si>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</si>
  <si>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</si>
  <si>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</si>
  <si>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</si>
  <si>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</si>
  <si>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</si>
  <si>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</si>
  <si>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</si>
  <si>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</si>
  <si>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</si>
  <si>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</si>
  <si>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</si>
  <si>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</si>
  <si>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</si>
  <si>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</si>
  <si>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</si>
  <si>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</si>
  <si>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</si>
  <si>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</si>
  <si>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</si>
  <si>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</si>
  <si>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</si>
  <si>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</si>
  <si>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</si>
  <si>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</si>
  <si>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</si>
  <si>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</si>
  <si>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</si>
  <si>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</si>
  <si>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</si>
  <si>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</si>
  <si>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</si>
  <si>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</si>
  <si>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</si>
  <si>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</si>
  <si>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</si>
  <si>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</si>
  <si>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</si>
  <si>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</si>
  <si>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</si>
  <si>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</si>
  <si>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</si>
  <si>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</si>
  <si>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</si>
  <si>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</si>
  <si>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</si>
  <si>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</si>
  <si>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</si>
  <si>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</si>
  <si>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</si>
  <si>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</si>
  <si>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</si>
  <si>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</si>
  <si>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</si>
  <si>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</si>
  <si>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</si>
  <si>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</si>
  <si>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</si>
  <si>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</si>
  <si>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</si>
  <si>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</si>
  <si>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</si>
  <si>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</si>
  <si>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</si>
  <si>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</si>
  <si>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</si>
  <si>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</si>
  <si>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</si>
  <si>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</si>
  <si>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</si>
  <si>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</si>
  <si>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</si>
  <si>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</si>
  <si>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</si>
  <si>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</si>
  <si>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</si>
  <si>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</si>
  <si>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</si>
  <si>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</si>
  <si>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</si>
  <si>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</si>
  <si>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</si>
  <si>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</si>
  <si>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</si>
  <si>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</si>
  <si>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</si>
  <si>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</si>
  <si>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</si>
  <si>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</si>
  <si>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</si>
  <si>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</si>
  <si>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</si>
  <si>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</si>
  <si>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</si>
  <si>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</si>
  <si>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</si>
  <si>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</si>
  <si>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</si>
  <si>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</si>
  <si>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</si>
  <si>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</si>
  <si>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</si>
  <si>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</si>
  <si>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</si>
  <si>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</si>
  <si>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</si>
  <si>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</si>
  <si>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</si>
  <si>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</si>
  <si>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</si>
  <si>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</si>
  <si>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</si>
  <si>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</si>
  <si>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</si>
  <si>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</si>
  <si>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</si>
  <si>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</si>
  <si>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</si>
  <si>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</si>
  <si>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</si>
  <si>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</si>
  <si>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</si>
  <si>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</si>
  <si>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</si>
  <si>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</si>
  <si>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</si>
  <si>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</si>
  <si>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</si>
  <si>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</si>
  <si>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</si>
  <si>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</si>
  <si>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</si>
  <si>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</si>
  <si>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</si>
  <si>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</si>
  <si>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</si>
  <si>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</si>
  <si>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</si>
  <si>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</si>
  <si>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</si>
  <si>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</si>
  <si>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</si>
  <si>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</si>
  <si>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</si>
  <si>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</si>
  <si>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</si>
  <si>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</si>
  <si>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</si>
  <si>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</si>
  <si>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</si>
  <si>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</si>
  <si>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</si>
  <si>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</si>
  <si>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</si>
  <si>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</si>
  <si>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</si>
  <si>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</si>
  <si>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</si>
  <si>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</si>
  <si>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</si>
  <si>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</si>
  <si>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</si>
  <si>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</si>
  <si>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</si>
  <si>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</si>
  <si>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</si>
  <si>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</si>
  <si>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</si>
  <si>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</si>
  <si>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</si>
  <si>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</si>
  <si>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</si>
  <si>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</si>
  <si>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</si>
  <si>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</si>
  <si>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</si>
  <si>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</si>
  <si>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</si>
  <si>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</si>
  <si>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</si>
  <si>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</si>
  <si>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</si>
  <si>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</si>
  <si>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</si>
  <si>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</si>
  <si>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</si>
  <si>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</si>
  <si>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</si>
  <si>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</si>
  <si>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</si>
  <si>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</si>
  <si>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</si>
  <si>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</si>
  <si>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</si>
  <si>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</si>
  <si>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</si>
  <si>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</si>
  <si>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</si>
  <si>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</si>
  <si>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</si>
  <si>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</si>
  <si>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</si>
  <si>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</si>
  <si>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</si>
  <si>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</si>
  <si>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</si>
  <si>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</si>
  <si>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</si>
  <si>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</si>
  <si>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</si>
  <si>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</si>
  <si>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</si>
  <si>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</si>
  <si>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</si>
  <si>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</si>
  <si>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</si>
  <si>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</si>
  <si>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</si>
  <si>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</si>
  <si>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</si>
  <si>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</si>
  <si>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</si>
  <si>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</si>
  <si>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</si>
  <si>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</si>
  <si>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</si>
  <si>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</si>
  <si>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</si>
  <si>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</si>
  <si>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</si>
  <si>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</si>
  <si>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</si>
  <si>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</si>
  <si>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</si>
  <si>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</si>
  <si>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</si>
  <si>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</si>
  <si>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</si>
  <si>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</si>
  <si>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</si>
  <si>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</si>
  <si>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</si>
  <si>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</si>
  <si>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</si>
  <si>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</si>
  <si>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</si>
  <si>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</si>
  <si>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</si>
  <si>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</si>
  <si>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</si>
  <si>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</si>
  <si>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</si>
  <si>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</si>
  <si>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</si>
  <si>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</si>
  <si>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</si>
  <si>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</si>
  <si>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</si>
  <si>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</si>
  <si>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</si>
  <si>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</si>
  <si>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</si>
  <si>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</si>
  <si>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</si>
  <si>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</si>
  <si>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</si>
  <si>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</si>
  <si>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</si>
  <si>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</si>
  <si>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</si>
  <si>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</si>
  <si>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</si>
  <si>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</si>
  <si>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</si>
  <si>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</si>
  <si>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</si>
  <si>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</si>
  <si>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</si>
  <si>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</si>
  <si>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</si>
  <si>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</si>
  <si>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</si>
  <si>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</si>
  <si>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</si>
  <si>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</si>
  <si>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</si>
  <si>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</si>
  <si>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</si>
  <si>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</si>
  <si>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</si>
  <si>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</si>
  <si>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</si>
  <si>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</si>
  <si>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</si>
  <si>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</si>
  <si>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</si>
  <si>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</si>
  <si>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</si>
  <si>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</si>
  <si>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</si>
  <si>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</si>
  <si>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</si>
  <si>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</si>
  <si>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</si>
  <si>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</si>
  <si>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</si>
  <si>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</si>
  <si>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</si>
  <si>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</si>
  <si>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</si>
  <si>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</si>
  <si>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</si>
  <si>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</si>
  <si>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</si>
  <si>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</si>
  <si>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</si>
  <si>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</si>
  <si>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</si>
  <si>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</si>
  <si>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</si>
  <si>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</si>
  <si>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</si>
  <si>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</si>
  <si>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</si>
  <si>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</si>
  <si>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</si>
  <si>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</si>
  <si>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</si>
  <si>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</si>
  <si>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</si>
  <si>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</si>
  <si>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</si>
  <si>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</si>
  <si>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</si>
  <si>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</si>
  <si>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</si>
  <si>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</si>
  <si>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</si>
  <si>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</si>
  <si>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</si>
  <si>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</si>
  <si>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</si>
  <si>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</si>
  <si>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</si>
  <si>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</si>
  <si>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</si>
  <si>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</si>
  <si>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</si>
  <si>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</si>
  <si>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</si>
  <si>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</si>
  <si>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</si>
  <si>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</si>
  <si>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</si>
  <si>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</si>
  <si>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</si>
  <si>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</si>
  <si>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</si>
  <si>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</si>
  <si>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</si>
  <si>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</si>
  <si>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</si>
  <si>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</si>
  <si>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</si>
  <si>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</si>
  <si>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</si>
  <si>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</si>
  <si>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</si>
  <si>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</si>
  <si>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</si>
  <si>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</si>
  <si>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</si>
  <si>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</si>
  <si>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</si>
  <si>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</si>
  <si>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</si>
  <si>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</si>
  <si>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</si>
  <si>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</si>
  <si>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</si>
  <si>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</si>
  <si>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</si>
  <si>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</si>
  <si>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</si>
  <si>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</si>
  <si>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</si>
  <si>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</si>
  <si>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</si>
  <si>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</si>
  <si>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</si>
  <si>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</si>
  <si>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</si>
  <si>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</si>
  <si>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</si>
  <si>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</si>
  <si>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</si>
  <si>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</si>
  <si>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</si>
  <si>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</si>
  <si>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</si>
  <si>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</si>
  <si>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</si>
  <si>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</si>
  <si>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</si>
  <si>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</si>
  <si>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</si>
  <si>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</si>
  <si>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</si>
  <si>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</si>
  <si>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</si>
  <si>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</si>
  <si>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</si>
  <si>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</si>
  <si>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</si>
  <si>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</si>
  <si>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</si>
  <si>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</si>
  <si>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</si>
  <si>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</si>
  <si>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</si>
  <si>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</si>
  <si>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</si>
  <si>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</si>
  <si>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</si>
  <si>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</si>
  <si>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</si>
  <si>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</si>
  <si>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</si>
  <si>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</si>
  <si>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</si>
  <si>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</si>
  <si>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</si>
  <si>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</si>
  <si>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</si>
  <si>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</si>
  <si>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</si>
  <si>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</si>
  <si>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</si>
  <si>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</si>
  <si>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</si>
  <si>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</si>
  <si>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</si>
  <si>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</si>
  <si>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</si>
  <si>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</si>
  <si>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</si>
  <si>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</si>
  <si>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</si>
  <si>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</si>
  <si>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</si>
  <si>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</si>
  <si>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</si>
  <si>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</si>
  <si>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</si>
  <si>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</si>
  <si>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</si>
  <si>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</si>
  <si>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</si>
  <si>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</si>
  <si>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</si>
  <si>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</si>
  <si>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</si>
  <si>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</si>
  <si>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</si>
  <si>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</si>
  <si>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</si>
  <si>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</si>
  <si>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</si>
  <si>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</si>
  <si>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</si>
  <si>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</si>
  <si>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</si>
  <si>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</si>
  <si>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</si>
  <si>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</si>
  <si>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</si>
  <si>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</si>
  <si>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</si>
  <si>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</si>
  <si>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</si>
  <si>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</si>
  <si>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</si>
  <si>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</si>
  <si>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</si>
  <si>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</si>
  <si>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</si>
  <si>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</si>
  <si>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</si>
  <si>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</si>
  <si>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</si>
  <si>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</si>
  <si>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</si>
  <si>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</si>
  <si>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</si>
  <si>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</si>
  <si>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</si>
  <si>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</si>
  <si>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</si>
  <si>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</si>
  <si>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</si>
  <si>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</si>
  <si>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</si>
  <si>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</si>
  <si>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</si>
  <si>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</si>
  <si>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</si>
  <si>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</si>
  <si>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</si>
  <si>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</si>
  <si>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</si>
  <si>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</si>
  <si>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</si>
  <si>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</si>
  <si>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</si>
  <si>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</si>
  <si>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</si>
  <si>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</si>
  <si>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</si>
  <si>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</si>
  <si>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</si>
  <si>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</si>
  <si>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</si>
  <si>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</si>
  <si>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</si>
  <si>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</si>
  <si>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</si>
  <si>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</si>
  <si>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</si>
  <si>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</si>
  <si>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</si>
  <si>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</si>
  <si>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</si>
  <si>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</si>
  <si>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</si>
  <si>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</si>
  <si>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</si>
  <si>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</si>
  <si>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</si>
  <si>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</si>
  <si>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</si>
  <si>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</si>
  <si>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</si>
  <si>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</si>
  <si>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</si>
  <si>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</si>
  <si>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</si>
  <si>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</si>
  <si>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</si>
  <si>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</si>
  <si>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</si>
  <si>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</si>
  <si>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</si>
  <si>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</si>
  <si>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</si>
  <si>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</si>
  <si>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</si>
  <si>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</si>
  <si>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</si>
  <si>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</si>
  <si>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</si>
  <si>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</si>
  <si>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</si>
  <si>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</si>
  <si>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</si>
  <si>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</si>
  <si>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</si>
  <si>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</si>
  <si>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</si>
  <si>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</si>
  <si>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</si>
  <si>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</si>
  <si>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</si>
  <si>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</si>
  <si>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</si>
  <si>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</si>
  <si>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</si>
  <si>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</si>
  <si>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</si>
  <si>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</si>
  <si>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</si>
  <si>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</si>
  <si>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</si>
  <si>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</si>
  <si>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</si>
  <si>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</si>
  <si>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</si>
  <si>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</si>
  <si>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</si>
  <si>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</si>
  <si>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</si>
  <si>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</si>
  <si>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</si>
  <si>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</si>
  <si>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</si>
  <si>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</si>
  <si>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</si>
  <si>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</si>
  <si>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</si>
  <si>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</si>
  <si>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</si>
  <si>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</si>
  <si>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</si>
  <si>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</si>
  <si>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</si>
  <si>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</si>
  <si>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</si>
  <si>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</si>
  <si>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</si>
  <si>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</si>
  <si>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</si>
  <si>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</si>
  <si>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</si>
  <si>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</si>
  <si>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</si>
  <si>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</si>
  <si>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</si>
  <si>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</si>
  <si>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</si>
  <si>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</si>
  <si>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</si>
  <si>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</si>
  <si>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</si>
  <si>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</si>
  <si>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</si>
  <si>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</si>
  <si>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</si>
  <si>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</si>
  <si>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</si>
  <si>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</si>
  <si>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</si>
  <si>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</si>
  <si>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</si>
  <si>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</si>
  <si>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</si>
  <si>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</si>
  <si>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</si>
  <si>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</si>
  <si>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</si>
  <si>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</si>
  <si>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</si>
  <si>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</si>
  <si>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</si>
  <si>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</si>
  <si>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</si>
  <si>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</si>
  <si>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</si>
  <si>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</si>
  <si>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</si>
  <si>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</si>
  <si>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</si>
  <si>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</si>
  <si>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</si>
  <si>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</si>
  <si>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</si>
  <si>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</si>
  <si>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</si>
  <si>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</si>
  <si>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</si>
  <si>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</si>
  <si>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</si>
  <si>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</si>
  <si>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</si>
  <si>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</si>
  <si>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</si>
  <si>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</si>
  <si>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</si>
  <si>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</si>
  <si>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</si>
  <si>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</si>
  <si>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</si>
  <si>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</si>
  <si>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</si>
  <si>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</si>
  <si>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</si>
  <si>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</si>
  <si>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</si>
  <si>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</si>
  <si>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</si>
  <si>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</si>
  <si>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</si>
  <si>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</si>
  <si>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</si>
  <si>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</si>
  <si>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</si>
  <si>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</si>
  <si>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</si>
  <si>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</si>
  <si>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</si>
  <si>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</si>
  <si>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</si>
  <si>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</si>
  <si>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</si>
  <si>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</si>
  <si>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</si>
  <si>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</si>
  <si>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</si>
  <si>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</si>
  <si>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</si>
  <si>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</si>
  <si>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</si>
  <si>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</si>
  <si>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</si>
  <si>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</si>
  <si>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</si>
  <si>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</si>
  <si>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</si>
  <si>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</si>
  <si>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</si>
  <si>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</si>
  <si>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</si>
  <si>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</si>
  <si>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</si>
  <si>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</si>
  <si>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</si>
  <si>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</si>
  <si>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</si>
  <si>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</si>
  <si>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</si>
  <si>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</si>
  <si>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</si>
  <si>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</si>
  <si>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</si>
  <si>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</si>
  <si>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</si>
  <si>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</si>
  <si>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</si>
  <si>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</si>
  <si>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</si>
  <si>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</si>
  <si>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</si>
  <si>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</si>
  <si>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</si>
  <si>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</si>
  <si>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</si>
  <si>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</si>
  <si>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</si>
  <si>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</si>
  <si>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</si>
  <si>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</si>
  <si>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</si>
  <si>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</si>
  <si>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</si>
  <si>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</si>
  <si>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</si>
  <si>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</si>
  <si>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</si>
  <si>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</si>
  <si>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</si>
  <si>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</si>
  <si>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</si>
  <si>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</si>
  <si>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</si>
  <si>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</si>
  <si>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</si>
  <si>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</si>
  <si>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</si>
  <si>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</si>
  <si>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</si>
  <si>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</si>
  <si>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</si>
  <si>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</si>
  <si>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</si>
  <si>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</si>
  <si>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</si>
  <si>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</si>
  <si>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</si>
  <si>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</si>
  <si>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</si>
  <si>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</si>
  <si>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</si>
  <si>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</si>
  <si>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</si>
  <si>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</si>
  <si>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</si>
  <si>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</si>
  <si>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</si>
  <si>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</si>
  <si>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</si>
  <si>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</si>
  <si>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</si>
  <si>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</si>
  <si>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</si>
  <si>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</si>
  <si>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</si>
  <si>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</si>
  <si>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</si>
  <si>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</si>
  <si>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</si>
  <si>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</si>
  <si>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</si>
  <si>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</si>
  <si>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</si>
  <si>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</si>
  <si>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</si>
  <si>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</si>
  <si>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</si>
  <si>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</si>
  <si>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</si>
  <si>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</si>
  <si>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</si>
  <si>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</si>
  <si>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</si>
  <si>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</si>
  <si>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</si>
  <si>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</si>
  <si>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</si>
  <si>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</si>
  <si>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</si>
  <si>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</si>
  <si>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</si>
  <si>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</si>
  <si>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</si>
  <si>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</si>
  <si>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</si>
  <si>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</si>
  <si>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</si>
  <si>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</si>
  <si>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</si>
  <si>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</si>
  <si>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</si>
  <si>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</si>
  <si>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</si>
  <si>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</si>
  <si>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</si>
  <si>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</si>
  <si>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</si>
  <si>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</si>
  <si>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</si>
  <si>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</si>
  <si>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</si>
  <si>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</si>
  <si>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</si>
  <si>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</si>
  <si>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</si>
  <si>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</si>
  <si>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</si>
  <si>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</si>
  <si>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</si>
  <si>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</si>
  <si>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</si>
  <si>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</si>
  <si>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</si>
  <si>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</si>
  <si>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</si>
  <si>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</si>
  <si>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</si>
  <si>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</si>
  <si>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</si>
  <si>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</si>
  <si>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</si>
  <si>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</si>
  <si>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</si>
  <si>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</si>
  <si>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</si>
  <si>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</si>
  <si>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</si>
  <si>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</si>
  <si>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</si>
  <si>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</si>
  <si>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</si>
  <si>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</si>
  <si>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</si>
  <si>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</si>
  <si>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</si>
  <si>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</si>
  <si>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</si>
  <si>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</si>
  <si>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</si>
  <si>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</si>
  <si>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</si>
  <si>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</si>
  <si>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</si>
  <si>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</si>
  <si>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</si>
  <si>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</si>
  <si>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</si>
  <si>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</si>
  <si>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</si>
  <si>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</si>
  <si>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</si>
  <si>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</si>
  <si>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</si>
  <si>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</si>
  <si>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</si>
  <si>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</si>
  <si>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</si>
  <si>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</si>
  <si>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</si>
  <si>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</si>
  <si>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</si>
  <si>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</si>
  <si>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</si>
  <si>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</si>
  <si>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</si>
  <si>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</si>
  <si>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</si>
  <si>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</si>
  <si>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</si>
  <si>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</si>
  <si>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</si>
  <si>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</si>
  <si>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</si>
  <si>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</si>
  <si>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</si>
  <si>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</si>
  <si>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</si>
  <si>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</si>
  <si>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</si>
  <si>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</si>
  <si>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</si>
  <si>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</si>
  <si>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</si>
  <si>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</si>
  <si>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</si>
  <si>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</si>
  <si>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</si>
  <si>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</si>
  <si>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</si>
  <si>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</si>
  <si>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</si>
  <si>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</si>
  <si>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</si>
  <si>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</si>
  <si>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</si>
  <si>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</si>
  <si>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</si>
  <si>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</si>
  <si>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</si>
  <si>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</si>
  <si>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</si>
  <si>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</si>
  <si>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</si>
  <si>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</si>
  <si>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</si>
  <si>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</si>
  <si>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</si>
  <si>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</si>
  <si>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</si>
  <si>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</si>
  <si>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</si>
  <si>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</si>
  <si>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</si>
  <si>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</si>
  <si>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</si>
  <si>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</si>
  <si>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</si>
  <si>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</si>
  <si>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</si>
  <si>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</si>
  <si>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</si>
  <si>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</si>
  <si>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</si>
  <si>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</si>
  <si>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</si>
  <si>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</si>
  <si>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</si>
  <si>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</si>
  <si>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</si>
  <si>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</si>
  <si>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</si>
  <si>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</si>
  <si>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</si>
  <si>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</si>
  <si>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</si>
  <si>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</si>
  <si>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</si>
  <si>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</si>
  <si>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</si>
  <si>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</si>
  <si>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</si>
  <si>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</si>
  <si>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</si>
  <si>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</si>
  <si>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</si>
  <si>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</si>
  <si>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</si>
  <si>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</si>
  <si>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</si>
  <si>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</si>
  <si>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</si>
  <si>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</si>
  <si>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</si>
  <si>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</si>
  <si>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</si>
  <si>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</si>
  <si>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</si>
  <si>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</si>
  <si>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</si>
  <si>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</si>
  <si>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</si>
  <si>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</si>
  <si>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</si>
  <si>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</si>
  <si>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</si>
  <si>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</si>
  <si>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</si>
  <si>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</si>
  <si>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</si>
  <si>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</si>
  <si>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</si>
  <si>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</si>
  <si>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</si>
  <si>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</si>
  <si>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</si>
  <si>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</si>
  <si>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</si>
  <si>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</si>
  <si>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</si>
  <si>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</si>
  <si>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</si>
  <si>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</si>
  <si>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</si>
  <si>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</si>
  <si>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</si>
  <si>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</si>
  <si>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</si>
  <si>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</si>
  <si>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</si>
  <si>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</si>
  <si>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</si>
  <si>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</si>
  <si>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</si>
  <si>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</si>
  <si>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</si>
  <si>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</si>
  <si>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</si>
  <si>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</si>
  <si>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</si>
  <si>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</si>
  <si>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</si>
  <si>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</si>
  <si>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</si>
  <si>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</si>
  <si>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</si>
  <si>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</si>
  <si>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</si>
  <si>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</si>
  <si>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</si>
  <si>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</si>
  <si>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</si>
  <si>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</si>
  <si>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</si>
  <si>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</si>
  <si>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</si>
  <si>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</si>
  <si>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</si>
  <si>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</si>
  <si>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</si>
  <si>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</si>
  <si>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</si>
  <si>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</si>
  <si>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</si>
  <si>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</si>
  <si>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</si>
  <si>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</si>
  <si>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</si>
  <si>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</si>
  <si>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</si>
  <si>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</si>
  <si>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</si>
  <si>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</si>
  <si>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</si>
  <si>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</si>
  <si>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</si>
  <si>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</si>
  <si>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</si>
  <si>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</si>
  <si>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</si>
  <si>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</si>
  <si>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</si>
  <si>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</si>
  <si>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</si>
  <si>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</si>
  <si>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</si>
  <si>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</si>
  <si>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</si>
  <si>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</si>
  <si>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</si>
  <si>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</si>
  <si>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</si>
  <si>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</si>
  <si>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</si>
  <si>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</si>
  <si>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</si>
  <si>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</si>
  <si>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</si>
  <si>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</si>
  <si>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</si>
  <si>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</si>
  <si>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</si>
  <si>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</si>
  <si>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</si>
  <si>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</si>
  <si>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</si>
  <si>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</si>
  <si>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</si>
  <si>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</si>
  <si>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</si>
  <si>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</si>
  <si>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</si>
  <si>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</si>
  <si>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</si>
  <si>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</si>
  <si>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</si>
  <si>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</si>
  <si>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</si>
  <si>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</si>
  <si>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</si>
  <si>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</si>
  <si>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</si>
  <si>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</si>
  <si>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</si>
  <si>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</si>
  <si>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</si>
  <si>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</si>
  <si>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</si>
  <si>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</si>
  <si>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</si>
  <si>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</si>
  <si>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</si>
  <si>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</si>
  <si>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</si>
  <si>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</si>
  <si>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</si>
  <si>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</si>
  <si>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</si>
  <si>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</si>
  <si>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</si>
  <si>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</si>
  <si>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</si>
  <si>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</si>
  <si>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</si>
  <si>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</si>
  <si>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</si>
  <si>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</si>
  <si>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</si>
  <si>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</si>
  <si>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</si>
  <si>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</si>
  <si>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</si>
  <si>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</si>
  <si>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</si>
  <si>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</si>
  <si>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</si>
  <si>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</si>
  <si>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</si>
  <si>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</si>
  <si>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</si>
  <si>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</si>
  <si>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</si>
  <si>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</si>
  <si>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</si>
  <si>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</si>
  <si>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</si>
  <si>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</si>
  <si>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</si>
  <si>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</si>
  <si>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</si>
  <si>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</si>
  <si>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</si>
  <si>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</si>
  <si>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</si>
  <si>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</si>
  <si>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</si>
  <si>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</si>
  <si>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</si>
  <si>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</si>
  <si>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</si>
  <si>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</si>
  <si>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</si>
  <si>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</si>
  <si>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</si>
  <si>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</si>
  <si>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</si>
  <si>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</si>
  <si>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</si>
  <si>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</si>
  <si>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</si>
  <si>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</si>
  <si>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</si>
  <si>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</si>
  <si>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</si>
  <si>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</si>
  <si>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</si>
  <si>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</si>
  <si>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</si>
  <si>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</si>
  <si>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</si>
  <si>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</si>
  <si>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</si>
  <si>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</si>
  <si>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</si>
  <si>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</si>
  <si>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</si>
  <si>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</si>
  <si>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</si>
  <si>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</si>
  <si>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</si>
  <si>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</si>
  <si>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</si>
  <si>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</si>
  <si>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</si>
  <si>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</si>
  <si>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</si>
  <si>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</si>
  <si>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</si>
  <si>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</si>
  <si>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</si>
  <si>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</si>
  <si>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</si>
  <si>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</si>
  <si>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</si>
  <si>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</si>
  <si>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</si>
  <si>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</si>
  <si>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</si>
  <si>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</si>
  <si>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</si>
  <si>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</si>
  <si>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</si>
  <si>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</si>
  <si>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</si>
  <si>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</si>
  <si>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</si>
  <si>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</si>
  <si>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</si>
  <si>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</si>
  <si>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</si>
  <si>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</si>
  <si>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</si>
  <si>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</si>
  <si>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</si>
  <si>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</si>
  <si>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</si>
  <si>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</si>
  <si>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</si>
  <si>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</si>
  <si>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</si>
  <si>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</si>
  <si>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</si>
  <si>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</si>
  <si>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</si>
  <si>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</si>
  <si>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</si>
  <si>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</si>
  <si>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</si>
  <si>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</si>
  <si>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</si>
  <si>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</si>
  <si>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</si>
  <si>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</si>
  <si>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</si>
  <si>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</si>
  <si>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</si>
  <si>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</si>
  <si>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</si>
  <si>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</si>
  <si>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</si>
  <si>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</si>
  <si>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</si>
  <si>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</si>
  <si>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</si>
  <si>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</si>
  <si>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</si>
  <si>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</si>
  <si>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</si>
  <si>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</si>
  <si>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</si>
  <si>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</si>
  <si>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</si>
  <si>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</si>
  <si>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</si>
  <si>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</si>
  <si>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</si>
  <si>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</si>
  <si>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</si>
  <si>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</si>
  <si>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</si>
  <si>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</si>
  <si>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</si>
  <si>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</si>
  <si>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</si>
  <si>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</si>
  <si>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</si>
  <si>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</si>
  <si>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</si>
  <si>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</si>
  <si>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</si>
  <si>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</si>
  <si>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</si>
  <si>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</si>
  <si>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</si>
  <si>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</si>
  <si>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</si>
  <si>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</si>
  <si>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</si>
  <si>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</si>
  <si>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</si>
  <si>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</si>
  <si>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</si>
  <si>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</si>
  <si>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</si>
  <si>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</si>
  <si>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</si>
  <si>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</si>
  <si>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</si>
  <si>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</si>
  <si>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</si>
  <si>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</si>
  <si>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</si>
  <si>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</si>
  <si>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</si>
  <si>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</si>
  <si>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</si>
  <si>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</si>
  <si>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</si>
  <si>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</si>
  <si>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</si>
  <si>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</si>
  <si>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</si>
  <si>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</si>
  <si>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</si>
  <si>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</si>
  <si>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</si>
  <si>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</si>
  <si>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</si>
  <si>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</si>
  <si>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</si>
  <si>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</si>
  <si>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</si>
  <si>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</si>
  <si>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</si>
  <si>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</si>
  <si>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</si>
  <si>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</si>
  <si>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</si>
  <si>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</si>
  <si>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</si>
  <si>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</si>
  <si>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</si>
  <si>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</si>
  <si>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</si>
  <si>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</si>
  <si>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</si>
  <si>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</si>
  <si>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</si>
  <si>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</si>
  <si>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</si>
  <si>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</si>
  <si>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</si>
  <si>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</si>
  <si>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</si>
  <si>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</si>
  <si>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</si>
  <si>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</si>
  <si>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</si>
  <si>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</si>
  <si>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</si>
  <si>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</si>
  <si>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</si>
  <si>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</si>
  <si>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</si>
  <si>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</si>
  <si>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</si>
  <si>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</si>
  <si>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</si>
  <si>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</si>
  <si>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</si>
  <si>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</si>
  <si>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</si>
  <si>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</si>
  <si>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</si>
  <si>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</si>
  <si>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</si>
  <si>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</si>
  <si>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</si>
  <si>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</si>
  <si>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</si>
  <si>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</si>
  <si>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</si>
  <si>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</si>
  <si>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</si>
  <si>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</si>
  <si>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</si>
  <si>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</si>
  <si>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</si>
  <si>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</si>
  <si>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</si>
  <si>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</si>
  <si>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</si>
  <si>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</si>
  <si>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</si>
  <si>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</si>
  <si>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</si>
  <si>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</si>
  <si>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</si>
  <si>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</si>
  <si>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</si>
  <si>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</si>
  <si>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</si>
  <si>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</si>
  <si>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</si>
  <si>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</si>
  <si>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</si>
  <si>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</si>
  <si>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</si>
  <si>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</si>
  <si>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</si>
  <si>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</si>
  <si>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</si>
  <si>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</si>
  <si>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</si>
  <si>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</si>
  <si>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</si>
  <si>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</si>
  <si>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</si>
  <si>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</si>
  <si>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</si>
  <si>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</si>
  <si>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</si>
  <si>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</si>
  <si>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</si>
  <si>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</si>
  <si>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</si>
  <si>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</si>
  <si>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</si>
  <si>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</si>
  <si>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</si>
  <si>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</si>
  <si>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</si>
  <si>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</si>
  <si>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</si>
  <si>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</si>
  <si>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</si>
  <si>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</si>
  <si>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</si>
  <si>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</si>
  <si>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</si>
  <si>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</si>
  <si>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</si>
  <si>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</si>
  <si>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</si>
  <si>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</si>
  <si>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</si>
  <si>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</si>
  <si>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</si>
  <si>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</si>
  <si>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</si>
  <si>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</si>
  <si>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</si>
  <si>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</si>
  <si>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</si>
  <si>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</si>
  <si>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</si>
  <si>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</si>
  <si>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</si>
  <si>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</si>
  <si>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</si>
  <si>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</si>
  <si>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</si>
  <si>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</si>
  <si>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</si>
  <si>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</si>
  <si>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</si>
  <si>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</si>
  <si>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</si>
  <si>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</si>
  <si>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</si>
  <si>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</si>
  <si>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</si>
  <si>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</si>
  <si>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</si>
  <si>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</si>
  <si>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</si>
  <si>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</si>
  <si>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</si>
  <si>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</si>
  <si>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</si>
  <si>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</si>
  <si>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</si>
  <si>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</si>
  <si>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</si>
  <si>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</si>
  <si>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</si>
  <si>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</si>
  <si>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</si>
  <si>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</si>
  <si>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</si>
  <si>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</si>
  <si>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</si>
  <si>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</si>
  <si>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</si>
  <si>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</si>
  <si>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</si>
  <si>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</si>
  <si>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</si>
  <si>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</si>
  <si>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</si>
  <si>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</si>
  <si>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</si>
  <si>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</si>
  <si>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</si>
  <si>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</si>
  <si>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</si>
  <si>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</si>
  <si>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</si>
  <si>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</si>
  <si>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</si>
  <si>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</si>
  <si>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</si>
  <si>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</si>
  <si>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</si>
  <si>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</si>
  <si>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</si>
  <si>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</si>
  <si>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</si>
  <si>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</si>
  <si>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</si>
  <si>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</si>
  <si>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</si>
  <si>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</si>
  <si>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</si>
  <si>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</si>
  <si>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</si>
  <si>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</si>
  <si>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</si>
  <si>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</si>
  <si>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</si>
  <si>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</si>
  <si>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</si>
  <si>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</si>
  <si>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</si>
  <si>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</si>
  <si>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</si>
  <si>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</si>
  <si>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</si>
  <si>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</si>
  <si>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</si>
  <si>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</si>
  <si>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</si>
  <si>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</si>
  <si>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</si>
  <si>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</si>
  <si>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</si>
  <si>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</si>
  <si>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</si>
  <si>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</si>
  <si>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</si>
  <si>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</si>
  <si>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</si>
  <si>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</si>
  <si>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</si>
  <si>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</si>
  <si>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</si>
  <si>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</si>
  <si>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</si>
  <si>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</si>
  <si>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</si>
  <si>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</si>
  <si>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</si>
  <si>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</si>
  <si>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</si>
  <si>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</si>
  <si>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</si>
  <si>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</si>
  <si>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</si>
  <si>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</si>
  <si>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</si>
  <si>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</si>
  <si>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</si>
  <si>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</si>
  <si>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</si>
  <si>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</si>
  <si>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</si>
  <si>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</si>
  <si>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</si>
  <si>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</si>
  <si>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</si>
  <si>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</si>
  <si>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</si>
  <si>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</si>
  <si>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</si>
  <si>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</si>
  <si>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</si>
  <si>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</si>
  <si>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</si>
  <si>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</si>
  <si>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</si>
  <si>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</si>
  <si>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</si>
  <si>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</si>
  <si>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</si>
  <si>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</si>
  <si>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</si>
  <si>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</si>
  <si>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</si>
  <si>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</si>
  <si>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</si>
  <si>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</si>
  <si>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</si>
  <si>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</si>
  <si>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</si>
  <si>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</si>
  <si>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</si>
  <si>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</si>
  <si>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</si>
  <si>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</si>
  <si>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</si>
  <si>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</si>
  <si>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</si>
  <si>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</si>
  <si>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</si>
  <si>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</si>
  <si>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</si>
  <si>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</si>
  <si>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</si>
  <si>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</si>
  <si>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</si>
  <si>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</si>
  <si>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</si>
  <si>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</si>
  <si>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</si>
  <si>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</si>
  <si>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</si>
  <si>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</si>
  <si>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</si>
  <si>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</si>
  <si>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</si>
  <si>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</si>
  <si>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</si>
  <si>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</si>
  <si>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</si>
  <si>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</si>
  <si>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</si>
  <si>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</si>
  <si>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</si>
  <si>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</si>
  <si>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</si>
  <si>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</si>
  <si>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</si>
  <si>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</si>
  <si>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</si>
  <si>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</si>
  <si>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</si>
  <si>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</si>
  <si>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</si>
  <si>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</si>
  <si>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</si>
  <si>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</si>
  <si>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</si>
  <si>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</si>
  <si>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</si>
  <si>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</si>
  <si>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</si>
  <si>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</si>
  <si>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</si>
  <si>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</si>
  <si>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</si>
  <si>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</si>
  <si>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</si>
  <si>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</si>
  <si>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</si>
  <si>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</si>
  <si>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</si>
  <si>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</si>
  <si>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</si>
  <si>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</si>
  <si>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</si>
  <si>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</si>
  <si>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</si>
  <si>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</si>
  <si>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</si>
  <si>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</si>
  <si>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</si>
  <si>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</si>
  <si>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</si>
  <si>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</si>
  <si>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</si>
  <si>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</si>
  <si>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</si>
  <si>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</si>
  <si>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</si>
  <si>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</si>
  <si>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</si>
  <si>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</si>
  <si>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</si>
  <si>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</si>
  <si>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</si>
  <si>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</si>
  <si>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</si>
  <si>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</si>
  <si>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</si>
  <si>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</si>
  <si>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</si>
  <si>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</si>
  <si>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</si>
  <si>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</si>
  <si>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</si>
  <si>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</si>
  <si>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</si>
  <si>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</si>
  <si>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</si>
  <si>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</si>
  <si>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</si>
  <si>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</si>
  <si>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</si>
  <si>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</si>
  <si>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</si>
  <si>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</si>
  <si>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</si>
  <si>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</si>
  <si>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</si>
  <si>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</si>
  <si>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</si>
  <si>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</si>
  <si>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</si>
  <si>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</si>
  <si>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</si>
  <si>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</si>
  <si>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</si>
  <si>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</si>
  <si>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</si>
  <si>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</si>
  <si>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</si>
  <si>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</si>
  <si>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</si>
  <si>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</si>
  <si>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</si>
  <si>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</si>
  <si>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</si>
  <si>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</si>
  <si>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</si>
  <si>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</si>
  <si>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</si>
  <si>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</si>
  <si>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</si>
  <si>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</si>
  <si>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</si>
  <si>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</si>
  <si>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</si>
  <si>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</si>
  <si>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</si>
  <si>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</si>
  <si>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</si>
  <si>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</si>
  <si>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</si>
  <si>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</si>
  <si>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</si>
  <si>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</si>
  <si>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</si>
  <si>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</si>
  <si>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</si>
  <si>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</si>
  <si>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</si>
  <si>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</si>
  <si>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</si>
  <si>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</si>
  <si>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</si>
  <si>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</si>
  <si>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</si>
  <si>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</si>
  <si>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</si>
  <si>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</si>
  <si>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</si>
  <si>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</si>
  <si>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</si>
  <si>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</si>
  <si>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</si>
  <si>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</si>
  <si>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</si>
  <si>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</si>
  <si>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</si>
  <si>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</si>
  <si>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</si>
  <si>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</si>
  <si>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</si>
  <si>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</si>
  <si>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</si>
  <si>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</si>
  <si>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</si>
  <si>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</si>
  <si>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</si>
  <si>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</si>
  <si>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</si>
  <si>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</si>
  <si>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</si>
  <si>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</si>
  <si>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</si>
  <si>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</si>
  <si>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</si>
  <si>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</si>
  <si>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</si>
  <si>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</si>
  <si>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</si>
  <si>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</si>
  <si>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</si>
  <si>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</si>
  <si>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</si>
  <si>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</si>
  <si>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</si>
  <si>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</si>
  <si>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</si>
  <si>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</si>
  <si>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</si>
  <si>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</si>
  <si>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</si>
  <si>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</si>
  <si>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</si>
  <si>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</si>
  <si>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</si>
  <si>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</si>
  <si>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</si>
  <si>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</si>
  <si>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</si>
  <si>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</si>
  <si>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</si>
  <si>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</si>
  <si>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</si>
  <si>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</si>
  <si>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</si>
  <si>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</si>
  <si>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</si>
  <si>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</si>
  <si>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</si>
  <si>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</si>
  <si>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</si>
  <si>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</si>
  <si>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</si>
  <si>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</si>
  <si>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</si>
  <si>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</si>
  <si>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</si>
  <si>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</si>
  <si>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</si>
  <si>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</si>
  <si>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</si>
  <si>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</si>
  <si>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</si>
  <si>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</si>
  <si>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</si>
  <si>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</si>
  <si>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</si>
  <si>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</si>
  <si>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</si>
  <si>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</si>
  <si>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</si>
  <si>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</si>
  <si>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</si>
  <si>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</si>
  <si>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</si>
  <si>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</si>
  <si>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</si>
  <si>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</si>
  <si>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</si>
  <si>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</si>
  <si>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</si>
  <si>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</si>
  <si>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</si>
  <si>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</si>
  <si>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</si>
  <si>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</si>
  <si>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</si>
  <si>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</si>
  <si>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</si>
  <si>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</si>
  <si>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</si>
  <si>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</si>
  <si>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</si>
  <si>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</si>
  <si>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</si>
  <si>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</si>
  <si>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</si>
  <si>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</si>
  <si>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</si>
  <si>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</si>
  <si>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</si>
  <si>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</si>
  <si>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</si>
  <si>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</si>
  <si>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</si>
  <si>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</si>
  <si>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</si>
  <si>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</si>
  <si>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</si>
  <si>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</si>
  <si>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</si>
  <si>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</si>
  <si>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</si>
  <si>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</si>
  <si>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</si>
  <si>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</si>
  <si>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</si>
  <si>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</si>
  <si>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</si>
  <si>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</si>
  <si>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</si>
  <si>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</si>
  <si>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</si>
  <si>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</si>
  <si>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</si>
  <si>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</si>
  <si>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</si>
  <si>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</si>
  <si>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</si>
  <si>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</si>
  <si>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</si>
  <si>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</si>
  <si>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</si>
  <si>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</si>
  <si>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</si>
  <si>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</si>
  <si>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</si>
  <si>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</si>
  <si>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</si>
  <si>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</si>
  <si>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</si>
  <si>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</si>
  <si>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</si>
  <si>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</si>
  <si>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</si>
  <si>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</si>
  <si>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</si>
  <si>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</si>
  <si>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</si>
  <si>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</si>
  <si>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</si>
  <si>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</si>
  <si>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</si>
  <si>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</si>
  <si>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</si>
  <si>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</si>
  <si>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</si>
  <si>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</si>
  <si>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</si>
  <si>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</si>
  <si>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</si>
  <si>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</si>
  <si>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</si>
  <si>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</si>
  <si>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</si>
  <si>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</si>
  <si>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</si>
  <si>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</si>
  <si>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</si>
  <si>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</si>
  <si>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</si>
  <si>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</si>
  <si>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</si>
  <si>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</si>
  <si>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</si>
  <si>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</si>
  <si>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</si>
  <si>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</si>
  <si>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</si>
  <si>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</si>
  <si>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</si>
  <si>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</si>
  <si>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</si>
  <si>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</si>
  <si>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</si>
  <si>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</si>
  <si>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</si>
  <si>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</si>
  <si>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</si>
  <si>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</si>
  <si>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</si>
  <si>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</si>
  <si>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</si>
  <si>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</si>
  <si>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</si>
  <si>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</si>
  <si>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</si>
  <si>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</si>
  <si>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</si>
  <si>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</si>
  <si>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</si>
  <si>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</si>
  <si>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</si>
  <si>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</si>
  <si>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</si>
  <si>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</si>
  <si>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</si>
  <si>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</si>
  <si>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</si>
  <si>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</si>
  <si>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</si>
  <si>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</si>
  <si>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</si>
  <si>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</si>
  <si>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</si>
  <si>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</si>
  <si>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</si>
  <si>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</si>
  <si>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</si>
  <si>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</si>
  <si>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</si>
  <si>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</si>
  <si>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</si>
  <si>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</si>
  <si>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</si>
  <si>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</si>
  <si>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</si>
  <si>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</si>
  <si>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</si>
  <si>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</si>
  <si>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</si>
  <si>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</si>
  <si>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</si>
  <si>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</si>
  <si>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</si>
  <si>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</si>
  <si>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</si>
  <si>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</si>
  <si>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</si>
  <si>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</si>
  <si>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</si>
  <si>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</si>
  <si>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</si>
  <si>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</si>
  <si>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</si>
  <si>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</si>
  <si>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</si>
  <si>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</si>
  <si>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</si>
  <si>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</si>
  <si>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</si>
  <si>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</si>
  <si>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</si>
  <si>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</si>
  <si>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</si>
  <si>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</si>
  <si>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</si>
  <si>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</si>
  <si>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</si>
  <si>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</si>
  <si>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</si>
  <si>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</si>
  <si>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</si>
  <si>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</si>
  <si>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</si>
  <si>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</si>
  <si>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</si>
  <si>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</si>
  <si>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</si>
  <si>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</si>
  <si>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</si>
  <si>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</si>
  <si>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</si>
  <si>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</si>
  <si>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</si>
  <si>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</si>
  <si>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</si>
  <si>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</si>
  <si>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</si>
  <si>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</si>
  <si>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</si>
  <si>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</si>
  <si>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</si>
  <si>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</si>
  <si>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</si>
  <si>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</si>
  <si>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</si>
  <si>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</si>
  <si>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</si>
  <si>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</si>
  <si>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</si>
  <si>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</si>
  <si>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</si>
  <si>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</si>
  <si>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</si>
  <si>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</si>
  <si>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</si>
  <si>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</si>
  <si>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</si>
  <si>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</si>
  <si>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</si>
  <si>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</si>
  <si>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</si>
  <si>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</si>
  <si>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</si>
  <si>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</si>
  <si>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</si>
  <si>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</si>
  <si>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</si>
  <si>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</si>
  <si>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</si>
  <si>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</si>
  <si>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</si>
  <si>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</si>
  <si>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</si>
  <si>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</si>
  <si>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</si>
  <si>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</si>
  <si>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</si>
  <si>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</si>
  <si>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</si>
  <si>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</si>
  <si>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</si>
  <si>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</si>
  <si>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</si>
  <si>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</si>
  <si>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</si>
  <si>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</si>
  <si>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</si>
  <si>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</si>
  <si>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</si>
  <si>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</si>
  <si>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</si>
  <si>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</si>
  <si>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</si>
  <si>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</si>
  <si>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</si>
  <si>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</si>
  <si>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</si>
  <si>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</si>
  <si>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</si>
  <si>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</si>
  <si>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</si>
  <si>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</si>
  <si>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</si>
  <si>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</si>
  <si>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</si>
  <si>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</si>
  <si>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</si>
  <si>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</si>
  <si>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</si>
  <si>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</si>
  <si>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</si>
  <si>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</si>
  <si>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</si>
  <si>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</si>
  <si>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</si>
  <si>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</si>
  <si>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</si>
  <si>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</si>
  <si>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</si>
  <si>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</si>
  <si>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</si>
  <si>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</si>
  <si>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</si>
  <si>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</si>
  <si>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</si>
  <si>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</si>
  <si>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</si>
  <si>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</si>
  <si>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</si>
  <si>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</si>
  <si>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</si>
  <si>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</si>
  <si>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</si>
  <si>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</si>
  <si>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</si>
  <si>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</si>
  <si>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</si>
  <si>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</si>
  <si>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</si>
  <si>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</si>
  <si>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</si>
  <si>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</si>
  <si>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</si>
  <si>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</si>
  <si>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</si>
  <si>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</si>
  <si>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</si>
  <si>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</si>
  <si>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</si>
  <si>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</si>
  <si>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</si>
  <si>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</si>
  <si>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</si>
  <si>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</si>
  <si>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</si>
  <si>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</si>
  <si>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</si>
  <si>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</si>
  <si>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</si>
  <si>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</si>
  <si>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</si>
  <si>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</si>
  <si>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</si>
  <si>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</si>
  <si>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</si>
  <si>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</si>
  <si>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</si>
  <si>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</si>
  <si>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</si>
  <si>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</si>
  <si>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</si>
  <si>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</si>
  <si>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</si>
  <si>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</si>
  <si>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</si>
  <si>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</si>
  <si>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</si>
  <si>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</si>
  <si>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</si>
  <si>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</si>
  <si>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</si>
  <si>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</si>
  <si>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</si>
  <si>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</si>
  <si>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</si>
  <si>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</si>
  <si>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</si>
  <si>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</si>
  <si>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</si>
  <si>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</si>
  <si>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</si>
  <si>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</si>
  <si>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</si>
  <si>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</si>
  <si>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</si>
  <si>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</si>
  <si>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</si>
  <si>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</si>
  <si>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</si>
  <si>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</si>
  <si>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</si>
  <si>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</si>
  <si>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</si>
  <si>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</si>
  <si>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</si>
  <si>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</si>
  <si>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</si>
  <si>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</si>
  <si>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</si>
  <si>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</si>
  <si>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</si>
  <si>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</si>
  <si>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</si>
  <si>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</si>
  <si>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</si>
  <si>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</si>
  <si>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</si>
  <si>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</si>
  <si>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</si>
  <si>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</si>
  <si>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</si>
  <si>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</si>
  <si>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</si>
  <si>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</si>
  <si>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</si>
  <si>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</si>
  <si>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</si>
  <si>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</si>
  <si>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</si>
  <si>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</si>
  <si>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</si>
  <si>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</si>
  <si>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</si>
  <si>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</si>
  <si>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</si>
  <si>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</si>
  <si>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</si>
  <si>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</si>
  <si>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</si>
  <si>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</si>
  <si>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</si>
  <si>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</si>
  <si>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</si>
  <si>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</si>
  <si>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</si>
  <si>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</si>
  <si>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</si>
  <si>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</si>
  <si>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</si>
  <si>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</si>
  <si>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</si>
  <si>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</si>
  <si>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</si>
  <si>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</si>
  <si>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</si>
  <si>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</si>
  <si>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</si>
  <si>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</si>
  <si>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</si>
  <si>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</si>
  <si>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</si>
  <si>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</si>
  <si>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</si>
  <si>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</si>
  <si>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</si>
  <si>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</si>
  <si>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</si>
  <si>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</si>
  <si>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</si>
  <si>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</si>
  <si>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</si>
  <si>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</si>
  <si>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</si>
  <si>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</si>
  <si>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</si>
  <si>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</si>
  <si>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</si>
  <si>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</si>
  <si>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</si>
  <si>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</si>
  <si>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</si>
  <si>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</si>
  <si>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</si>
  <si>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</si>
  <si>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</si>
  <si>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</si>
  <si>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</si>
  <si>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</si>
  <si>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</si>
  <si>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</si>
  <si>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</si>
  <si>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</si>
  <si>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</si>
  <si>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</si>
  <si>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</si>
  <si>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</si>
  <si>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</si>
  <si>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</si>
  <si>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</si>
  <si>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</si>
  <si>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</si>
  <si>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</si>
  <si>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</si>
  <si>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</si>
  <si>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</si>
  <si>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</si>
  <si>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</si>
  <si>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</si>
  <si>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</si>
  <si>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</si>
  <si>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</si>
  <si>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</si>
  <si>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</si>
  <si>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</si>
  <si>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</si>
  <si>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</si>
  <si>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</si>
  <si>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</si>
  <si>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</si>
  <si>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</si>
  <si>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</si>
  <si>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</si>
  <si>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</si>
  <si>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</si>
  <si>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</si>
  <si>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</si>
  <si>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</si>
  <si>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</si>
  <si>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</si>
  <si>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</si>
  <si>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</si>
  <si>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</si>
  <si>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</si>
  <si>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</si>
  <si>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</si>
  <si>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</si>
  <si>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</si>
  <si>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</si>
  <si>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</si>
  <si>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</si>
  <si>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</si>
  <si>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</si>
  <si>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</si>
  <si>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</si>
  <si>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</si>
  <si>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</si>
  <si>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</si>
  <si>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</si>
  <si>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</si>
  <si>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</si>
  <si>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</si>
  <si>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</si>
  <si>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</si>
  <si>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</si>
  <si>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</si>
  <si>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</si>
  <si>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</si>
  <si>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</si>
  <si>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</si>
  <si>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</si>
  <si>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</si>
  <si>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</si>
  <si>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</si>
  <si>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</si>
  <si>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</si>
  <si>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</si>
  <si>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</si>
  <si>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</si>
  <si>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</si>
  <si>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</si>
  <si>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</si>
  <si>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</si>
  <si>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</si>
  <si>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</si>
  <si>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</si>
  <si>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</si>
  <si>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</si>
  <si>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</si>
  <si>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</si>
  <si>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</si>
  <si>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</si>
  <si>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</si>
  <si>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</si>
  <si>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</si>
  <si>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</si>
  <si>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</si>
  <si>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</si>
  <si>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</si>
  <si>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</si>
  <si>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</si>
  <si>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</si>
  <si>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</si>
  <si>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</si>
  <si>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</si>
  <si>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</si>
  <si>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</si>
  <si>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</si>
  <si>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</si>
  <si>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</si>
  <si>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</si>
  <si>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</si>
  <si>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</si>
  <si>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</si>
  <si>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</si>
  <si>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</si>
  <si>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</si>
  <si>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</si>
  <si>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</si>
  <si>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</si>
  <si>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</si>
  <si>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</si>
  <si>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</si>
  <si>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</si>
  <si>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</si>
  <si>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</si>
  <si>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</si>
  <si>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</si>
  <si>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</si>
  <si>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</si>
  <si>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</si>
  <si>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</si>
  <si>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</si>
  <si>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</si>
  <si>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</si>
  <si>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</si>
  <si>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</si>
  <si>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</si>
  <si>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</si>
  <si>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</si>
  <si>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</si>
  <si>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</si>
  <si>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</si>
  <si>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</si>
  <si>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</si>
  <si>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</si>
  <si>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</si>
  <si>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</si>
  <si>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</si>
  <si>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</si>
  <si>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</si>
  <si>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</si>
  <si>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</si>
  <si>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</si>
  <si>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</si>
  <si>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</si>
  <si>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</si>
  <si>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</si>
  <si>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</si>
  <si>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</si>
  <si>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</si>
  <si>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</si>
  <si>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</si>
  <si>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</si>
  <si>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</si>
  <si>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</si>
  <si>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</si>
  <si>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</si>
  <si>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</si>
  <si>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</si>
  <si>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</si>
  <si>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</si>
  <si>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</si>
  <si>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</si>
  <si>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</si>
  <si>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</si>
  <si>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</si>
  <si>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</si>
  <si>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</si>
  <si>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</si>
  <si>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</si>
  <si>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</si>
  <si>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</si>
  <si>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</si>
  <si>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</si>
  <si>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</si>
  <si>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</si>
  <si>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</si>
  <si>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</si>
  <si>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</si>
  <si>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</si>
  <si>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</si>
  <si>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</si>
  <si>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</si>
  <si>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</si>
  <si>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</si>
  <si>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</si>
  <si>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</si>
  <si>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</si>
  <si>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</si>
  <si>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</si>
  <si>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</si>
  <si>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</si>
  <si>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</si>
  <si>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</si>
  <si>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</si>
  <si>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</si>
  <si>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</si>
  <si>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</si>
  <si>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</si>
  <si>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</si>
  <si>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</si>
  <si>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</si>
  <si>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</si>
  <si>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</si>
  <si>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</si>
  <si>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</si>
  <si>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</si>
  <si>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</si>
  <si>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</si>
  <si>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</si>
  <si>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</si>
  <si>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</si>
  <si>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</si>
  <si>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</si>
  <si>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</si>
  <si>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</si>
  <si>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</si>
  <si>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</si>
  <si>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</si>
  <si>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</si>
  <si>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</si>
  <si>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</si>
  <si>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</si>
  <si>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</si>
  <si>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</si>
  <si>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</si>
  <si>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</si>
  <si>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</si>
  <si>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</si>
  <si>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</si>
  <si>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</si>
  <si>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</si>
  <si>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</si>
  <si>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</si>
  <si>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</si>
  <si>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</si>
  <si>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</si>
  <si>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</si>
  <si>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</si>
  <si>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</si>
  <si>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</si>
  <si>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</si>
  <si>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</si>
  <si>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</si>
  <si>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</si>
  <si>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</si>
  <si>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</si>
  <si>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</si>
  <si>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</si>
  <si>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</si>
  <si>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</si>
  <si>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</si>
  <si>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</si>
  <si>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</si>
  <si>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</si>
  <si>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</si>
  <si>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</si>
  <si>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</si>
  <si>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</si>
  <si>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</si>
  <si>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</si>
  <si>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</si>
  <si>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</si>
  <si>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</si>
  <si>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</si>
  <si>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</si>
  <si>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</si>
  <si>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</si>
  <si>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</si>
  <si>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</si>
  <si>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</si>
  <si>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</si>
  <si>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</si>
  <si>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</si>
  <si>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</si>
  <si>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</si>
  <si>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</si>
  <si>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</si>
  <si>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</si>
  <si>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</si>
  <si>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</si>
  <si>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</si>
  <si>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</si>
  <si>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</si>
  <si>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</si>
  <si>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</si>
  <si>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</si>
  <si>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</si>
  <si>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</si>
  <si>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</si>
  <si>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</si>
  <si>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</si>
  <si>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</si>
  <si>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</si>
  <si>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</si>
  <si>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</si>
  <si>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</si>
  <si>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</si>
  <si>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</si>
  <si>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</si>
  <si>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</si>
  <si>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</si>
  <si>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</si>
  <si>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</si>
  <si>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</si>
  <si>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</si>
  <si>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</si>
  <si>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</si>
  <si>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</si>
  <si>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</si>
  <si>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</si>
  <si>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</si>
  <si>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</si>
  <si>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</si>
  <si>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</si>
  <si>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</si>
  <si>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</si>
  <si>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</si>
  <si>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</si>
  <si>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</si>
  <si>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</si>
  <si>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</si>
  <si>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</si>
  <si>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</si>
  <si>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</si>
  <si>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</si>
  <si>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</si>
  <si>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</si>
  <si>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</si>
  <si>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</si>
  <si>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</si>
  <si>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</si>
  <si>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</si>
  <si>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</si>
  <si>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</si>
  <si>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</si>
  <si>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</si>
  <si>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</si>
  <si>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</si>
  <si>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</si>
  <si>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</si>
  <si>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</si>
  <si>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</si>
  <si>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</si>
  <si>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</si>
  <si>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</si>
  <si>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</si>
  <si>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</si>
  <si>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</si>
  <si>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</si>
  <si>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</si>
  <si>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</si>
  <si>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</si>
  <si>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</si>
  <si>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</si>
  <si>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</si>
  <si>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</si>
  <si>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</si>
  <si>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</si>
  <si>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</si>
  <si>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</si>
  <si>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</si>
  <si>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</si>
  <si>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</si>
  <si>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</si>
  <si>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</si>
  <si>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</si>
  <si>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</si>
  <si>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</si>
  <si>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</si>
  <si>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</si>
  <si>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</si>
  <si>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</si>
  <si>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</si>
  <si>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</si>
  <si>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</si>
  <si>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</si>
  <si>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</si>
  <si>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</si>
  <si>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</si>
  <si>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</si>
  <si>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</si>
  <si>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</si>
  <si>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</si>
  <si>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</si>
  <si>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</si>
  <si>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</si>
  <si>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</si>
  <si>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</si>
  <si>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</si>
  <si>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</si>
  <si>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</si>
  <si>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</si>
  <si>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</si>
  <si>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</si>
  <si>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</si>
  <si>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</si>
  <si>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</si>
  <si>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</si>
  <si>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</si>
  <si>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</si>
  <si>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</si>
  <si>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</si>
  <si>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</si>
  <si>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</si>
  <si>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</si>
  <si>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</si>
  <si>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</si>
  <si>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</si>
  <si>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</si>
  <si>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</si>
  <si>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</si>
  <si>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</si>
  <si>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</si>
  <si>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</si>
  <si>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</si>
  <si>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</si>
  <si>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</si>
  <si>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</si>
  <si>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</si>
  <si>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</si>
  <si>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</si>
  <si>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</si>
  <si>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</si>
  <si>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</si>
  <si>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</si>
  <si>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</si>
  <si>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</si>
  <si>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</si>
  <si>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</si>
  <si>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</si>
  <si>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</si>
  <si>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</si>
  <si>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</si>
  <si>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</si>
  <si>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</si>
  <si>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</si>
  <si>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</si>
  <si>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</si>
  <si>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</si>
  <si>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</si>
  <si>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</si>
  <si>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</si>
  <si>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</si>
  <si>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</si>
  <si>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</si>
  <si>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</si>
  <si>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</si>
  <si>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</si>
  <si>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</si>
  <si>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</si>
  <si>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</si>
  <si>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</si>
  <si>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</si>
  <si>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</si>
  <si>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</si>
  <si>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</si>
  <si>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</si>
  <si>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</si>
  <si>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</si>
  <si>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</si>
  <si>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</si>
  <si>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</si>
  <si>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</si>
  <si>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</si>
  <si>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</si>
  <si>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</si>
  <si>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</si>
  <si>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</si>
  <si>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</si>
  <si>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</si>
  <si>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</si>
  <si>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</si>
  <si>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</si>
  <si>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</si>
  <si>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</si>
  <si>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</si>
  <si>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</si>
  <si>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</si>
  <si>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</si>
  <si>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</si>
  <si>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</si>
  <si>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</si>
  <si>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</si>
  <si>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</si>
  <si>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</si>
  <si>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</si>
  <si>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</si>
  <si>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</si>
  <si>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</si>
  <si>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</si>
  <si>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</si>
  <si>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</si>
  <si>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</si>
  <si>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</si>
  <si>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</si>
  <si>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</si>
  <si>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</si>
  <si>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</si>
  <si>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</si>
  <si>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</si>
  <si>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</si>
  <si>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</si>
  <si>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</si>
  <si>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</si>
  <si>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</si>
  <si>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</si>
  <si>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</si>
  <si>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</si>
  <si>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</si>
  <si>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</si>
  <si>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</si>
  <si>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</si>
  <si>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</si>
  <si>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</si>
  <si>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</si>
  <si>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</si>
  <si>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</si>
  <si>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</si>
  <si>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</si>
  <si>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</si>
  <si>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</si>
  <si>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</si>
  <si>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</si>
  <si>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</si>
  <si>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</si>
  <si>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</si>
  <si>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</si>
  <si>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</si>
  <si>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</si>
  <si>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</si>
  <si>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</si>
  <si>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</si>
  <si>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</si>
  <si>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</si>
  <si>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</si>
  <si>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</si>
  <si>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</si>
  <si>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</si>
  <si>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</si>
  <si>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</si>
  <si>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</si>
  <si>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</si>
  <si>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</si>
  <si>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</si>
  <si>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</si>
  <si>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</si>
  <si>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</si>
  <si>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</si>
  <si>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</si>
  <si>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</si>
  <si>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</si>
  <si>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</si>
  <si>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</si>
  <si>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</si>
  <si>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</si>
  <si>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</si>
  <si>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</si>
  <si>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</si>
  <si>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</si>
  <si>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</si>
  <si>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</si>
  <si>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</si>
  <si>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</si>
  <si>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</si>
  <si>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</si>
  <si>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</si>
  <si>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</si>
  <si>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</si>
  <si>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</si>
  <si>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</si>
  <si>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</si>
  <si>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</si>
  <si>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</si>
  <si>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</si>
  <si>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</si>
  <si>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</si>
  <si>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</si>
  <si>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</si>
  <si>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</si>
  <si>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</si>
  <si>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</si>
  <si>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</si>
  <si>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</si>
  <si>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</si>
  <si>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</si>
  <si>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</si>
  <si>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</si>
  <si>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</si>
  <si>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</si>
  <si>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</si>
  <si>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</si>
  <si>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</si>
  <si>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</si>
  <si>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</si>
  <si>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</si>
  <si>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</si>
  <si>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</si>
  <si>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</si>
  <si>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</si>
  <si>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</si>
  <si>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</si>
  <si>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</si>
  <si>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</si>
  <si>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</si>
  <si>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</si>
  <si>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</si>
  <si>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</si>
  <si>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</si>
  <si>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</si>
  <si>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</si>
  <si>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</si>
  <si>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</si>
  <si>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</si>
  <si>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</si>
  <si>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</si>
  <si>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</si>
  <si>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</si>
  <si>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</si>
  <si>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</si>
  <si>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</si>
  <si>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</si>
  <si>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</si>
  <si>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</si>
  <si>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</si>
  <si>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</si>
  <si>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</si>
  <si>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</si>
  <si>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</si>
  <si>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</si>
  <si>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</si>
  <si>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</si>
  <si>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</si>
  <si>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</si>
  <si>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</si>
  <si>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</si>
  <si>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</si>
  <si>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</si>
  <si>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</si>
  <si>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</si>
  <si>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</si>
  <si>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</si>
  <si>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</si>
  <si>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</si>
  <si>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</si>
  <si>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</si>
  <si>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</si>
  <si>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</si>
  <si>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</si>
  <si>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</si>
  <si>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</si>
  <si>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</si>
  <si>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</si>
  <si>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</si>
  <si>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</si>
  <si>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</si>
  <si>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</si>
  <si>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</si>
  <si>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</si>
  <si>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</si>
  <si>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</si>
  <si>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</si>
  <si>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</si>
  <si>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</si>
  <si>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</si>
  <si>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</si>
  <si>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</si>
  <si>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</si>
  <si>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</si>
  <si>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</si>
  <si>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</si>
  <si>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</si>
  <si>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</si>
  <si>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</si>
  <si>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</si>
  <si>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</si>
  <si>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</si>
  <si>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</si>
  <si>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</si>
  <si>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</si>
  <si>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</si>
  <si>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</si>
  <si>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</si>
  <si>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</si>
  <si>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</si>
  <si>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</si>
  <si>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</si>
  <si>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</si>
  <si>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</si>
  <si>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</si>
  <si>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</si>
  <si>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</si>
  <si>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</si>
  <si>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</si>
  <si>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</si>
  <si>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</si>
  <si>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</si>
  <si>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</si>
  <si>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</si>
  <si>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</si>
  <si>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</si>
  <si>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</si>
  <si>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</si>
  <si>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</si>
  <si>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</si>
  <si>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</si>
  <si>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</si>
  <si>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</si>
  <si>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</si>
  <si>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</si>
  <si>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</si>
  <si>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</si>
  <si>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</si>
  <si>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</si>
  <si>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</si>
  <si>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</si>
  <si>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</si>
  <si>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</si>
  <si>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</si>
  <si>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</si>
  <si>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</si>
  <si>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</si>
  <si>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</si>
  <si>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</si>
  <si>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</si>
  <si>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</si>
  <si>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</si>
  <si>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</si>
  <si>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</si>
  <si>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</si>
  <si>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</si>
  <si>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</si>
  <si>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</si>
  <si>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</si>
  <si>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</si>
  <si>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</si>
  <si>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</si>
  <si>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</si>
  <si>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</si>
  <si>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</si>
  <si>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</si>
  <si>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</si>
  <si>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</si>
  <si>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</si>
  <si>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</si>
  <si>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</si>
  <si>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</si>
  <si>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</si>
  <si>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</si>
  <si>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</si>
  <si>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</si>
  <si>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</si>
  <si>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</si>
  <si>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</si>
  <si>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</si>
  <si>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</si>
  <si>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</si>
  <si>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</si>
  <si>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</si>
  <si>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</si>
  <si>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</si>
  <si>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</si>
  <si>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</si>
  <si>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</si>
  <si>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</si>
  <si>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</si>
  <si>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</si>
  <si>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</si>
  <si>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</si>
  <si>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</si>
  <si>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</si>
  <si>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</si>
  <si>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</si>
  <si>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</si>
  <si>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</si>
  <si>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</si>
  <si>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</si>
  <si>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</si>
  <si>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</si>
  <si>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</si>
  <si>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</si>
  <si>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</si>
  <si>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</si>
  <si>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</si>
  <si>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</si>
  <si>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</si>
  <si>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</si>
  <si>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</si>
  <si>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</si>
  <si>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</si>
  <si>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</si>
  <si>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</si>
  <si>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</si>
  <si>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</si>
  <si>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</si>
  <si>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</si>
  <si>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</si>
  <si>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</si>
  <si>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</si>
  <si>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</si>
  <si>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</si>
  <si>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</si>
  <si>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</si>
  <si>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</si>
  <si>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</si>
  <si>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</si>
  <si>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</si>
  <si>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</si>
  <si>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</si>
  <si>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</si>
  <si>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</si>
  <si>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</si>
  <si>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</si>
  <si>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</si>
  <si>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</si>
  <si>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</si>
  <si>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</si>
  <si>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</si>
  <si>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</si>
  <si>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</si>
  <si>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</si>
  <si>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</si>
  <si>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</si>
  <si>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</si>
  <si>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</si>
  <si>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</si>
  <si>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</si>
  <si>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</si>
  <si>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</si>
  <si>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</si>
  <si>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</si>
  <si>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</si>
  <si>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</si>
  <si>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</si>
  <si>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</si>
  <si>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</si>
  <si>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</si>
  <si>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</si>
  <si>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</si>
  <si>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</si>
  <si>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</si>
  <si>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</si>
  <si>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</si>
  <si>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</si>
  <si>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</si>
  <si>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</si>
  <si>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</si>
  <si>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</si>
  <si>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</si>
  <si>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</si>
  <si>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</si>
  <si>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</si>
  <si>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</si>
  <si>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</si>
  <si>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</si>
  <si>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</si>
  <si>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</si>
  <si>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</si>
  <si>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</si>
  <si>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</si>
  <si>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</si>
  <si>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</si>
  <si>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</si>
  <si>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</si>
  <si>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</si>
  <si>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</si>
  <si>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</si>
  <si>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</si>
  <si>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</si>
  <si>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</si>
  <si>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</si>
  <si>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</si>
  <si>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</si>
  <si>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</si>
  <si>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</si>
  <si>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</si>
  <si>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</si>
  <si>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</si>
  <si>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</si>
  <si>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</si>
  <si>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</si>
  <si>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</si>
  <si>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</si>
  <si>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</si>
  <si>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</si>
  <si>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</si>
  <si>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</si>
  <si>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</si>
  <si>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</si>
  <si>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</si>
  <si>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</si>
  <si>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</si>
  <si>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</si>
  <si>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</si>
  <si>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</si>
  <si>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</si>
  <si>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</si>
  <si>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</si>
  <si>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</si>
  <si>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</si>
  <si>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</si>
  <si>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</si>
  <si>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</si>
  <si>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</si>
  <si>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</si>
  <si>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</si>
  <si>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</si>
  <si>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</si>
  <si>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</si>
  <si>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</si>
  <si>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</si>
  <si>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</si>
  <si>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</si>
  <si>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</si>
  <si>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</si>
  <si>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</si>
  <si>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</si>
  <si>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</si>
  <si>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</si>
  <si>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</si>
  <si>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</si>
  <si>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</si>
  <si>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</si>
  <si>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</si>
  <si>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</si>
  <si>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</si>
  <si>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</si>
  <si>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</si>
  <si>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</si>
  <si>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</si>
  <si>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</si>
  <si>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</si>
  <si>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</si>
  <si>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</si>
  <si>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</si>
  <si>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</si>
  <si>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</si>
  <si>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</si>
  <si>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</si>
  <si>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</si>
  <si>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</si>
  <si>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</si>
  <si>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</si>
  <si>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</si>
  <si>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</si>
  <si>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</si>
  <si>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</si>
  <si>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</si>
  <si>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</si>
  <si>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</si>
  <si>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</si>
  <si>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</si>
  <si>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</si>
  <si>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</si>
  <si>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</si>
  <si>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</si>
  <si>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</si>
  <si>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</si>
  <si>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</si>
  <si>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</si>
  <si>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</si>
  <si>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</si>
  <si>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</si>
  <si>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</si>
  <si>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</si>
  <si>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</si>
  <si>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</si>
  <si>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</si>
  <si>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</si>
  <si>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</si>
  <si>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</si>
  <si>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</si>
  <si>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</si>
  <si>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</si>
  <si>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</si>
  <si>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</si>
  <si>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</si>
  <si>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</si>
  <si>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</si>
  <si>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</si>
  <si>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</si>
  <si>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</si>
  <si>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</si>
  <si>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</si>
  <si>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</si>
  <si>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</si>
  <si>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</si>
  <si>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</si>
  <si>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</si>
  <si>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</si>
  <si>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</si>
  <si>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</si>
  <si>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</si>
  <si>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</si>
  <si>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</si>
  <si>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</si>
  <si>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</si>
  <si>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</si>
  <si>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</si>
  <si>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</si>
  <si>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</si>
  <si>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</si>
  <si>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</si>
  <si>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</si>
  <si>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</si>
  <si>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</si>
  <si>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</si>
  <si>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</si>
  <si>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</si>
  <si>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</si>
  <si>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</si>
  <si>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</si>
  <si>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</si>
  <si>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</si>
  <si>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</si>
  <si>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</si>
  <si>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</si>
  <si>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</si>
  <si>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</si>
  <si>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</si>
  <si>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</si>
  <si>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</si>
  <si>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</si>
  <si>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</si>
  <si>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</si>
  <si>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</si>
  <si>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</si>
  <si>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</si>
  <si>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</si>
  <si>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</si>
  <si>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</si>
  <si>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</si>
  <si>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</si>
  <si>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</si>
  <si>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</si>
  <si>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</si>
  <si>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</si>
  <si>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</si>
  <si>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</si>
  <si>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</si>
  <si>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</si>
  <si>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</si>
  <si>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</si>
  <si>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</si>
  <si>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</si>
  <si>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</si>
  <si>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</si>
  <si>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</si>
  <si>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</si>
  <si>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</si>
  <si>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</si>
  <si>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</si>
  <si>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</si>
  <si>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</si>
  <si>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</si>
  <si>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</si>
  <si>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</si>
  <si>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</si>
  <si>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</si>
  <si>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</si>
  <si>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</si>
  <si>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</si>
  <si>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</si>
  <si>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</si>
  <si>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</si>
  <si>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</si>
  <si>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</si>
  <si>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</si>
  <si>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</si>
  <si>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</si>
  <si>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</si>
  <si>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</si>
  <si>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</si>
  <si>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</si>
  <si>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</si>
  <si>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</si>
  <si>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</si>
  <si>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</si>
  <si>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</si>
  <si>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</si>
  <si>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</si>
  <si>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</si>
  <si>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</si>
  <si>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</si>
  <si>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</si>
  <si>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</si>
  <si>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</si>
  <si>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</si>
  <si>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</si>
  <si>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</si>
  <si>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</si>
  <si>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</si>
  <si>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</si>
  <si>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</si>
  <si>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</si>
  <si>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</si>
  <si>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</si>
  <si>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</si>
  <si>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</si>
  <si>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</si>
  <si>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</si>
  <si>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</si>
  <si>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</si>
  <si>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</si>
  <si>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</si>
  <si>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</si>
  <si>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</si>
  <si>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</si>
  <si>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</si>
  <si>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</si>
  <si>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</si>
  <si>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</si>
  <si>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</si>
  <si>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</si>
  <si>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</si>
  <si>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</si>
  <si>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</si>
  <si>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</si>
  <si>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</si>
  <si>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</si>
  <si>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</si>
  <si>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</si>
  <si>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</si>
  <si>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</si>
  <si>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</si>
  <si>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</si>
  <si>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</si>
  <si>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</si>
  <si>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</si>
  <si>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</si>
  <si>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</si>
  <si>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</si>
  <si>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</si>
  <si>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</si>
  <si>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</si>
  <si>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</si>
  <si>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</si>
  <si>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</si>
  <si>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</si>
  <si>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</si>
  <si>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</si>
  <si>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</si>
  <si>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</si>
  <si>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</si>
  <si>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</si>
  <si>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</si>
  <si>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</si>
  <si>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</si>
  <si>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</si>
  <si>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</si>
  <si>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</si>
  <si>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</si>
  <si>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</si>
  <si>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</si>
  <si>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</si>
  <si>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</si>
  <si>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</si>
  <si>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</si>
  <si>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</si>
  <si>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</si>
  <si>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</si>
  <si>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</si>
  <si>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</si>
  <si>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</si>
  <si>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</si>
  <si>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</si>
  <si>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</si>
  <si>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</si>
  <si>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</si>
  <si>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</si>
  <si>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</si>
  <si>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</si>
  <si>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</si>
  <si>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</si>
  <si>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</si>
  <si>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</si>
  <si>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</si>
  <si>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</si>
  <si>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</si>
  <si>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</si>
  <si>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</si>
  <si>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</si>
  <si>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</si>
  <si>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</si>
  <si>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</si>
  <si>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</si>
  <si>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</si>
  <si>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</si>
  <si>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</si>
  <si>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</si>
  <si>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</si>
  <si>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</si>
  <si>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</si>
  <si>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</si>
  <si>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</si>
  <si>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</si>
  <si>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</si>
  <si>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</si>
  <si>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</si>
  <si>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</si>
  <si>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</si>
  <si>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</si>
  <si>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</si>
  <si>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</si>
  <si>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</si>
  <si>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</si>
  <si>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</si>
  <si>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</si>
  <si>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</si>
  <si>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</si>
  <si>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</si>
  <si>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</si>
  <si>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</si>
  <si>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</si>
  <si>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</si>
  <si>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</si>
  <si>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</si>
  <si>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</si>
  <si>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</si>
  <si>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</si>
  <si>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</si>
  <si>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</si>
  <si>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</si>
  <si>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</si>
  <si>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</si>
  <si>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</si>
  <si>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</si>
  <si>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</si>
  <si>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</si>
  <si>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</si>
  <si>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</si>
  <si>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</si>
  <si>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</si>
  <si>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</si>
  <si>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</si>
  <si>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</si>
  <si>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</si>
  <si>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</si>
  <si>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</si>
  <si>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</si>
  <si>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</si>
  <si>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</si>
  <si>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</si>
  <si>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</si>
  <si>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</si>
  <si>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</si>
  <si>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</si>
  <si>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</si>
  <si>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</si>
  <si>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</si>
  <si>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</si>
  <si>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</si>
  <si>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</si>
  <si>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</si>
  <si>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</si>
  <si>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</si>
  <si>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</si>
  <si>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</si>
  <si>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</si>
  <si>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</si>
  <si>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</si>
  <si>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</si>
  <si>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</si>
  <si>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</si>
  <si>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</si>
  <si>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</si>
  <si>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</si>
  <si>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</si>
  <si>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</si>
  <si>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</si>
  <si>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</si>
  <si>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</si>
  <si>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</si>
  <si>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</si>
  <si>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</si>
  <si>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</si>
  <si>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</si>
  <si>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</si>
  <si>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</si>
  <si>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</si>
  <si>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</si>
  <si>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</si>
  <si>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</si>
  <si>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</si>
  <si>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</si>
  <si>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</si>
  <si>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</si>
  <si>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</si>
  <si>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</si>
  <si>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</si>
  <si>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</si>
  <si>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</si>
  <si>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</si>
  <si>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</si>
  <si>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</si>
  <si>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</si>
  <si>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</si>
  <si>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</si>
  <si>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</si>
  <si>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</si>
  <si>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</si>
  <si>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</si>
  <si>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</si>
  <si>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</si>
  <si>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</si>
  <si>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</si>
  <si>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</si>
  <si>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</si>
  <si>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</si>
  <si>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</si>
  <si>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</si>
  <si>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</si>
  <si>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</si>
  <si>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</si>
  <si>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</si>
  <si>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</si>
  <si>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</si>
  <si>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</si>
  <si>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</si>
  <si>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</si>
  <si>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</si>
  <si>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</si>
  <si>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</si>
  <si>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</si>
  <si>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</si>
  <si>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</si>
  <si>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</si>
  <si>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</si>
  <si>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</si>
  <si>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</si>
  <si>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</si>
  <si>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</si>
  <si>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</si>
  <si>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</si>
  <si>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</si>
  <si>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</si>
  <si>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</si>
  <si>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</si>
  <si>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</si>
  <si>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</si>
  <si>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</si>
  <si>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</si>
  <si>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</si>
  <si>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</si>
  <si>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</si>
  <si>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</si>
  <si>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</si>
  <si>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</si>
  <si>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</si>
  <si>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</si>
  <si>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</si>
  <si>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</si>
  <si>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</si>
  <si>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</si>
  <si>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</si>
  <si>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</si>
  <si>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</si>
  <si>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</si>
  <si>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</si>
  <si>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</si>
  <si>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</si>
  <si>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</si>
  <si>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</si>
  <si>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</si>
  <si>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</si>
  <si>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</si>
  <si>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</si>
  <si>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</si>
  <si>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</si>
  <si>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</si>
  <si>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</si>
  <si>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</si>
  <si>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</si>
  <si>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</si>
  <si>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</si>
  <si>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</si>
  <si>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</si>
  <si>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</si>
  <si>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</si>
  <si>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</si>
  <si>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</si>
  <si>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</si>
  <si>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</si>
  <si>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</si>
  <si>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</si>
  <si>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</si>
  <si>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</si>
  <si>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</si>
  <si>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</si>
  <si>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</si>
  <si>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</si>
  <si>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</si>
  <si>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</si>
  <si>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</si>
  <si>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</si>
  <si>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</si>
  <si>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</si>
  <si>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</si>
  <si>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</si>
  <si>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</si>
  <si>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</si>
  <si>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</si>
  <si>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</si>
  <si>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</si>
  <si>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</si>
  <si>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</si>
  <si>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</si>
  <si>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</si>
  <si>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</si>
  <si>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</si>
  <si>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</si>
  <si>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</si>
  <si>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</si>
  <si>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</si>
  <si>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</si>
  <si>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</si>
  <si>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</si>
  <si>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</si>
  <si>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</si>
  <si>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</si>
  <si>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</si>
  <si>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</si>
  <si>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</si>
  <si>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</si>
  <si>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</si>
  <si>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</si>
  <si>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</si>
  <si>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</si>
  <si>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</si>
  <si>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</si>
  <si>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</si>
  <si>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</si>
  <si>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</si>
  <si>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</si>
  <si>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</si>
  <si>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</si>
  <si>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</si>
  <si>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</si>
  <si>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</si>
  <si>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</si>
  <si>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</si>
  <si>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</si>
  <si>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</si>
  <si>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</si>
  <si>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</si>
  <si>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</si>
  <si>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</si>
  <si>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</si>
  <si>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</si>
  <si>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</si>
  <si>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</si>
  <si>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</si>
  <si>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</si>
  <si>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</si>
  <si>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</si>
  <si>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</si>
  <si>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</si>
  <si>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</si>
  <si>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</si>
  <si>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</si>
  <si>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</si>
  <si>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</si>
  <si>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</si>
  <si>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</si>
  <si>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</si>
  <si>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</si>
  <si>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</si>
  <si>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</si>
  <si>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</si>
  <si>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</si>
  <si>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</si>
  <si>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</si>
  <si>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</si>
  <si>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</si>
  <si>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</si>
  <si>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</si>
  <si>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</si>
  <si>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</si>
  <si>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</si>
  <si>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</si>
  <si>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</si>
  <si>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</si>
  <si>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</si>
  <si>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</si>
  <si>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</si>
  <si>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</si>
  <si>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</si>
  <si>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</si>
  <si>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</si>
  <si>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</si>
  <si>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</si>
  <si>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</si>
  <si>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</si>
  <si>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</si>
  <si>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</si>
  <si>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</si>
  <si>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</si>
  <si>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</si>
  <si>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</si>
  <si>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</si>
  <si>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</si>
  <si>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</si>
  <si>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</si>
  <si>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</si>
  <si>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</si>
  <si>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</si>
  <si>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</si>
  <si>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</si>
  <si>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</si>
  <si>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</si>
  <si>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</si>
  <si>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</si>
  <si>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</si>
  <si>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</si>
  <si>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</si>
  <si>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</si>
  <si>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</si>
  <si>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</si>
  <si>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</si>
  <si>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</si>
  <si>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</si>
  <si>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</si>
  <si>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</si>
  <si>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</si>
  <si>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</si>
  <si>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</si>
  <si>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</si>
  <si>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</si>
  <si>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</si>
  <si>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</si>
  <si>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</si>
  <si>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</si>
  <si>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</si>
  <si>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</si>
  <si>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</si>
  <si>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</si>
  <si>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</si>
  <si>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</si>
  <si>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</si>
  <si>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</si>
  <si>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</si>
  <si>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</si>
  <si>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</si>
  <si>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</si>
  <si>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</si>
  <si>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</si>
  <si>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</si>
  <si>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</si>
  <si>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</si>
  <si>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</si>
  <si>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</si>
  <si>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</si>
  <si>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</si>
  <si>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</si>
  <si>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</si>
  <si>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</si>
  <si>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</si>
  <si>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</si>
  <si>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</si>
  <si>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</si>
  <si>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</si>
  <si>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</si>
  <si>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</si>
  <si>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</si>
  <si>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</si>
  <si>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</si>
  <si>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</si>
  <si>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</si>
  <si>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</si>
  <si>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</si>
  <si>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</si>
  <si>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</si>
  <si>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</si>
  <si>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</si>
  <si>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</si>
  <si>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</si>
  <si>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</si>
  <si>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</si>
  <si>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</si>
  <si>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</si>
  <si>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</si>
  <si>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</si>
  <si>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</si>
  <si>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</si>
  <si>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</si>
  <si>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</si>
  <si>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</si>
  <si>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</si>
  <si>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</si>
  <si>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</si>
  <si>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</si>
  <si>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</si>
  <si>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</si>
  <si>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</si>
  <si>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</si>
  <si>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</si>
  <si>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</si>
  <si>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</si>
  <si>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</si>
  <si>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</si>
  <si>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</si>
  <si>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</si>
  <si>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</si>
  <si>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</si>
  <si>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</si>
  <si>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</si>
  <si>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</si>
  <si>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</si>
  <si>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</si>
  <si>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</si>
  <si>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</si>
  <si>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</si>
  <si>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</si>
  <si>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</si>
  <si>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</si>
  <si>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</si>
  <si>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</si>
  <si>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</si>
  <si>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</si>
  <si>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</si>
  <si>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</si>
  <si>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</si>
  <si>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</si>
  <si>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</si>
  <si>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</si>
  <si>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</si>
  <si>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</si>
  <si>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</si>
  <si>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</si>
  <si>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</si>
  <si>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</si>
  <si>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</si>
  <si>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</si>
  <si>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</si>
  <si>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</si>
  <si>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</si>
  <si>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</si>
  <si>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</si>
  <si>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</si>
  <si>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</si>
  <si>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</si>
  <si>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</si>
  <si>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</si>
  <si>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</si>
  <si>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</si>
  <si>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</si>
  <si>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</si>
  <si>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</si>
  <si>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</si>
  <si>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</si>
  <si>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</si>
  <si>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</si>
  <si>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</si>
  <si>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</si>
  <si>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</si>
  <si>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</si>
  <si>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</si>
  <si>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</si>
  <si>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</si>
  <si>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</si>
  <si>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</si>
  <si>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</si>
  <si>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</si>
  <si>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</si>
  <si>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</si>
  <si>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</si>
  <si>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</si>
  <si>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</si>
  <si>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</si>
  <si>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</si>
  <si>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</si>
  <si>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</si>
  <si>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</si>
  <si>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</si>
  <si>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</si>
  <si>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</si>
  <si>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</si>
  <si>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</si>
  <si>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</si>
  <si>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</si>
  <si>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</si>
  <si>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</si>
  <si>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</si>
  <si>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</si>
  <si>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</si>
  <si>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</si>
  <si>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</si>
  <si>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</si>
  <si>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</si>
  <si>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</si>
  <si>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</si>
  <si>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</si>
  <si>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</si>
  <si>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</si>
  <si>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</si>
  <si>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</si>
  <si>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</si>
  <si>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</si>
  <si>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</si>
  <si>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</si>
  <si>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</si>
  <si>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</si>
  <si>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</si>
  <si>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</si>
  <si>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</si>
  <si>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</si>
  <si>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</si>
  <si>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</si>
  <si>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</si>
  <si>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</si>
  <si>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</si>
  <si>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</si>
  <si>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</si>
  <si>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</si>
  <si>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</si>
  <si>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</si>
  <si>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</si>
  <si>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</si>
  <si>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</si>
  <si>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</si>
  <si>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</si>
  <si>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</si>
  <si>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</si>
  <si>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</si>
  <si>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</si>
  <si>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</si>
  <si>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</si>
  <si>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</si>
  <si>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</si>
  <si>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</si>
  <si>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</si>
  <si>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</si>
  <si>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</si>
  <si>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</si>
  <si>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</si>
  <si>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</si>
  <si>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</si>
  <si>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</si>
  <si>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</si>
  <si>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</si>
  <si>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</si>
  <si>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</si>
  <si>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</si>
  <si>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</si>
  <si>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</si>
  <si>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</si>
  <si>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</si>
  <si>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</si>
  <si>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</si>
  <si>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</si>
  <si>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</si>
  <si>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</si>
  <si>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</si>
  <si>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</si>
  <si>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</si>
  <si>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</si>
  <si>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</si>
  <si>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</si>
  <si>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</si>
  <si>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</si>
  <si>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</si>
  <si>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</si>
  <si>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</si>
  <si>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</si>
  <si>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</si>
  <si>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</si>
  <si>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</si>
  <si>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</si>
  <si>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</si>
  <si>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</si>
  <si>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</si>
  <si>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</si>
  <si>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</si>
  <si>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</si>
  <si>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</si>
  <si>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</si>
  <si>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</si>
  <si>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</si>
  <si>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</si>
  <si>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</si>
  <si>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</si>
  <si>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</si>
  <si>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</si>
  <si>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</si>
  <si>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</si>
  <si>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</si>
  <si>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</si>
  <si>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</si>
  <si>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</si>
  <si>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</si>
  <si>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</si>
  <si>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</si>
  <si>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</si>
  <si>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</si>
  <si>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</si>
  <si>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</si>
  <si>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</si>
  <si>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</si>
  <si>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</si>
  <si>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</si>
  <si>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</si>
  <si>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</si>
  <si>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</si>
  <si>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</si>
  <si>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</si>
  <si>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</si>
  <si>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</si>
  <si>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</si>
  <si>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</si>
  <si>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</si>
  <si>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</si>
  <si>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</si>
  <si>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</si>
  <si>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</si>
  <si>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</si>
  <si>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</si>
  <si>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</si>
  <si>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</si>
  <si>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</si>
  <si>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</si>
  <si>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</si>
  <si>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</si>
  <si>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</si>
  <si>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</si>
  <si>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</si>
  <si>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</si>
  <si>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</si>
  <si>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</si>
  <si>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</si>
  <si>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</si>
  <si>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</si>
  <si>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</si>
  <si>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</si>
  <si>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</si>
  <si>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</si>
  <si>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</si>
  <si>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</si>
  <si>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</si>
  <si>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</si>
  <si>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</si>
  <si>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</si>
  <si>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</si>
  <si>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</si>
  <si>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</si>
  <si>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</si>
  <si>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</si>
  <si>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</si>
  <si>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</si>
  <si>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</si>
  <si>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</si>
  <si>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</si>
  <si>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</si>
  <si>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</si>
  <si>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</si>
  <si>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</si>
  <si>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</si>
  <si>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</si>
  <si>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</si>
  <si>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</si>
  <si>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</si>
  <si>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</si>
  <si>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</si>
  <si>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</si>
  <si>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</si>
  <si>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</si>
  <si>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</si>
  <si>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</si>
  <si>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</si>
  <si>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</si>
  <si>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</si>
  <si>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</si>
  <si>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</si>
  <si>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</si>
  <si>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</si>
  <si>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</si>
  <si>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</si>
  <si>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</si>
  <si>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</si>
  <si>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</si>
  <si>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</si>
  <si>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</si>
  <si>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</si>
  <si>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</si>
  <si>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</si>
  <si>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</si>
  <si>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</si>
  <si>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</si>
  <si>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</si>
  <si>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</si>
  <si>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</si>
  <si>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</si>
  <si>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</si>
  <si>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</si>
  <si>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</si>
  <si>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</si>
  <si>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</si>
  <si>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</si>
  <si>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</si>
  <si>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</si>
  <si>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</si>
  <si>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</si>
  <si>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</si>
  <si>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</si>
  <si>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</si>
  <si>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</si>
  <si>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</si>
  <si>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</si>
  <si>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</si>
  <si>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</si>
  <si>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</si>
  <si>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</si>
  <si>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</si>
  <si>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</si>
  <si>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</si>
  <si>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</si>
  <si>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</si>
  <si>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</si>
  <si>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</si>
  <si>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</si>
  <si>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</si>
  <si>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</si>
  <si>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</si>
  <si>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</si>
  <si>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</si>
  <si>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</si>
  <si>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</si>
  <si>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</si>
  <si>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</si>
  <si>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</si>
  <si>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</si>
  <si>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</si>
  <si>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</si>
  <si>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</si>
  <si>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</si>
  <si>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</si>
  <si>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</si>
  <si>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</si>
  <si>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</si>
  <si>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</si>
  <si>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</si>
  <si>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</si>
  <si>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</si>
  <si>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</si>
  <si>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</si>
  <si>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</si>
  <si>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</si>
  <si>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</si>
  <si>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</si>
  <si>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</si>
  <si>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</si>
  <si>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</si>
  <si>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</si>
  <si>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</si>
  <si>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</si>
  <si>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</si>
  <si>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</si>
  <si>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</si>
  <si>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</si>
  <si>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</si>
  <si>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</si>
  <si>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</si>
  <si>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</si>
  <si>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</si>
  <si>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</si>
  <si>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</si>
  <si>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</si>
  <si>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</si>
  <si>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</si>
  <si>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</si>
  <si>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</si>
  <si>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</si>
  <si>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</si>
  <si>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</si>
  <si>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</si>
  <si>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</si>
  <si>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</si>
  <si>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</si>
  <si>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</si>
  <si>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</si>
  <si>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</si>
  <si>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</si>
  <si>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</si>
  <si>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</si>
  <si>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</si>
  <si>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</si>
  <si>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</si>
  <si>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</si>
  <si>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</si>
  <si>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</si>
  <si>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</si>
  <si>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</si>
  <si>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</si>
  <si>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</si>
  <si>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</si>
  <si>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</si>
  <si>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</si>
  <si>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</si>
  <si>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</si>
  <si>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</si>
  <si>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</si>
  <si>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</si>
  <si>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</si>
  <si>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</si>
  <si>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</si>
  <si>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</si>
  <si>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</si>
  <si>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</si>
  <si>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</si>
  <si>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</si>
  <si>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</si>
  <si>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</si>
  <si>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</si>
  <si>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</si>
  <si>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</si>
  <si>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</si>
  <si>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</si>
  <si>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</si>
  <si>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</si>
  <si>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</si>
  <si>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</si>
  <si>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</si>
  <si>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</si>
  <si>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</si>
  <si>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</si>
  <si>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</si>
  <si>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</si>
  <si>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</si>
  <si>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</si>
  <si>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</si>
  <si>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</si>
  <si>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</si>
  <si>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</si>
  <si>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</si>
  <si>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</si>
  <si>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</si>
  <si>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</si>
  <si>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</si>
  <si>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</si>
  <si>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</si>
  <si>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</si>
  <si>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</si>
  <si>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</si>
  <si>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</si>
  <si>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</si>
  <si>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</si>
  <si>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</si>
  <si>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</si>
  <si>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</si>
  <si>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</si>
  <si>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</si>
  <si>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</si>
  <si>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</si>
  <si>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</si>
  <si>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</si>
  <si>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</si>
  <si>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</si>
  <si>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</si>
  <si>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</si>
  <si>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</si>
  <si>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</si>
  <si>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</si>
  <si>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</si>
  <si>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</si>
  <si>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</si>
  <si>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</si>
  <si>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</si>
  <si>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</si>
  <si>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</si>
  <si>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</si>
  <si>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</si>
  <si>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</si>
  <si>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</si>
  <si>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</si>
  <si>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</si>
  <si>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</si>
  <si>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</si>
  <si>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</si>
  <si>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</si>
  <si>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</si>
  <si>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</si>
  <si>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</si>
  <si>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</si>
  <si>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</si>
  <si>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</si>
  <si>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</si>
  <si>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</si>
  <si>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</si>
  <si>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</si>
  <si>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</si>
  <si>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</si>
  <si>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</si>
  <si>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</si>
  <si>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</si>
  <si>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</si>
  <si>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</si>
  <si>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</si>
  <si>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</si>
  <si>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</si>
  <si>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</si>
  <si>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</si>
  <si>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</si>
  <si>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</si>
  <si>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</si>
  <si>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</si>
  <si>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</si>
  <si>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</si>
  <si>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</si>
  <si>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</si>
  <si>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</si>
  <si>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</si>
  <si>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</si>
  <si>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</si>
  <si>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</si>
  <si>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</si>
  <si>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</si>
  <si>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</si>
  <si>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</si>
  <si>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</si>
  <si>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</si>
  <si>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</si>
  <si>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</si>
  <si>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</si>
  <si>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</si>
  <si>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</si>
  <si>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</si>
  <si>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</si>
  <si>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</si>
  <si>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</si>
  <si>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</si>
  <si>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</si>
  <si>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</si>
  <si>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</si>
  <si>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</si>
  <si>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</si>
  <si>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</si>
  <si>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</si>
  <si>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</si>
  <si>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</si>
  <si>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</si>
  <si>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</si>
  <si>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</si>
  <si>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</si>
  <si>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</si>
  <si>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</si>
  <si>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</si>
  <si>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</si>
  <si>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</si>
  <si>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</si>
  <si>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</si>
  <si>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</si>
  <si>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</si>
  <si>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</si>
  <si>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</si>
  <si>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</si>
  <si>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</si>
  <si>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</si>
  <si>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</si>
  <si>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</si>
  <si>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</si>
  <si>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</si>
  <si>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</si>
  <si>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</si>
  <si>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</si>
  <si>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</si>
  <si>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</si>
  <si>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</si>
  <si>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</si>
  <si>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</si>
  <si>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</si>
  <si>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</si>
  <si>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</si>
  <si>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</si>
  <si>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</si>
  <si>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</si>
  <si>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</si>
  <si>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</si>
  <si>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</si>
  <si>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</si>
  <si>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</si>
  <si>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</si>
  <si>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</si>
  <si>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</si>
  <si>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</si>
  <si>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</si>
  <si>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</si>
  <si>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</si>
  <si>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</si>
  <si>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</si>
  <si>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</si>
  <si>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</si>
  <si>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</si>
  <si>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</si>
  <si>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</si>
  <si>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</si>
  <si>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</si>
  <si>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</si>
  <si>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</si>
  <si>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</si>
  <si>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</si>
  <si>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</si>
  <si>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</si>
  <si>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</si>
  <si>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</si>
  <si>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</si>
  <si>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</si>
  <si>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</si>
  <si>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</si>
  <si>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</si>
  <si>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</si>
  <si>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</si>
  <si>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</si>
  <si>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</si>
  <si>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</si>
  <si>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</si>
  <si>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</si>
  <si>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</si>
  <si>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</si>
  <si>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</si>
  <si>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</si>
  <si>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</si>
  <si>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</si>
  <si>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</si>
  <si>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</si>
  <si>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</si>
  <si>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</si>
  <si>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</si>
  <si>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</si>
  <si>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</si>
  <si>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</si>
  <si>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</si>
  <si>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</si>
  <si>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</si>
  <si>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</si>
  <si>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</si>
  <si>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</si>
  <si>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</si>
  <si>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</si>
  <si>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</si>
  <si>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</si>
  <si>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</si>
  <si>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</si>
  <si>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</si>
  <si>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</si>
  <si>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</si>
  <si>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</si>
  <si>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</si>
  <si>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</si>
  <si>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</si>
  <si>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</si>
  <si>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</si>
  <si>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</si>
  <si>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</si>
  <si>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</si>
  <si>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</si>
  <si>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</si>
  <si>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</si>
  <si>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</si>
  <si>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</si>
  <si>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</si>
  <si>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</si>
  <si>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</si>
  <si>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</si>
  <si>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</si>
  <si>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</si>
  <si>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</si>
  <si>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</si>
  <si>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</si>
  <si>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</si>
  <si>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</si>
  <si>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</si>
  <si>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</si>
  <si>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</si>
  <si>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</si>
  <si>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</si>
  <si>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</si>
  <si>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</si>
  <si>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</si>
  <si>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</si>
  <si>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</si>
  <si>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</si>
  <si>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</si>
  <si>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</si>
  <si>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</si>
  <si>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</si>
  <si>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</si>
  <si>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</si>
  <si>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</si>
  <si>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</si>
  <si>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</si>
  <si>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</si>
  <si>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</si>
  <si>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</si>
  <si>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</si>
  <si>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</si>
  <si>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</si>
  <si>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</si>
  <si>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</si>
  <si>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</si>
  <si>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</si>
  <si>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</si>
  <si>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</si>
  <si>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</si>
  <si>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</si>
  <si>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</si>
  <si>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</si>
  <si>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</si>
  <si>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</si>
  <si>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</si>
  <si>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</si>
  <si>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</si>
  <si>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</si>
  <si>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</si>
  <si>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</si>
  <si>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</si>
  <si>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</si>
  <si>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</si>
  <si>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</si>
  <si>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</si>
  <si>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</si>
  <si>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</si>
  <si>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</si>
  <si>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</si>
  <si>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</si>
  <si>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</si>
  <si>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</si>
  <si>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</si>
  <si>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</si>
  <si>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</si>
  <si>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</si>
  <si>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</si>
  <si>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</si>
  <si>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</si>
  <si>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</si>
  <si>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</si>
  <si>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</si>
  <si>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</si>
  <si>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</si>
  <si>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</si>
  <si>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</si>
  <si>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</si>
  <si>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</si>
  <si>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</si>
  <si>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</si>
  <si>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</si>
  <si>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</si>
  <si>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</si>
  <si>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</si>
  <si>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</si>
  <si>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</si>
  <si>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</si>
  <si>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</si>
  <si>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</si>
  <si>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</si>
  <si>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</si>
  <si>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</si>
  <si>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</si>
  <si>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</si>
  <si>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</si>
  <si>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</si>
  <si>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</si>
  <si>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</si>
  <si>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</si>
  <si>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</si>
  <si>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</si>
  <si>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</si>
  <si>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</si>
  <si>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</si>
  <si>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</si>
  <si>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</si>
  <si>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</si>
  <si>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</si>
  <si>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</si>
  <si>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</si>
  <si>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</si>
  <si>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</si>
  <si>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</si>
  <si>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</si>
  <si>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</si>
  <si>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</si>
  <si>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</si>
  <si>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</si>
  <si>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</si>
  <si>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</si>
  <si>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</si>
  <si>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</si>
  <si>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</si>
  <si>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</si>
  <si>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</si>
  <si>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</si>
  <si>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</si>
  <si>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</si>
  <si>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</si>
  <si>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</si>
  <si>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</si>
  <si>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</si>
  <si>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</si>
  <si>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</si>
  <si>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</si>
  <si>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</si>
  <si>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</si>
  <si>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</si>
  <si>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</si>
  <si>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</si>
  <si>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</si>
  <si>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</si>
  <si>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</si>
  <si>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</si>
  <si>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</si>
  <si>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</si>
  <si>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</si>
  <si>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</si>
  <si>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</si>
  <si>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</si>
  <si>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</si>
  <si>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</si>
  <si>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</si>
  <si>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</si>
  <si>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</si>
  <si>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</si>
  <si>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</si>
  <si>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</si>
  <si>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</si>
  <si>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</si>
  <si>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</si>
  <si>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</si>
  <si>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</si>
  <si>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</si>
  <si>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</si>
  <si>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</si>
  <si>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</si>
  <si>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</si>
  <si>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</si>
  <si>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</si>
  <si>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</si>
  <si>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</si>
  <si>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</si>
  <si>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</si>
  <si>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</si>
  <si>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</si>
  <si>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</si>
  <si>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</si>
  <si>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</si>
  <si>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</si>
  <si>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</si>
  <si>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</si>
  <si>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</si>
  <si>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</si>
  <si>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</si>
  <si>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</si>
  <si>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</si>
  <si>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</si>
  <si>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</si>
  <si>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</si>
  <si>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</si>
  <si>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</si>
  <si>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</si>
  <si>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</si>
  <si>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</si>
  <si>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</si>
  <si>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</si>
  <si>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</si>
  <si>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</si>
  <si>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</si>
  <si>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</si>
  <si>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</si>
  <si>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</si>
  <si>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</si>
  <si>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</si>
  <si>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</si>
  <si>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</si>
  <si>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</si>
  <si>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</si>
  <si>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</si>
  <si>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</si>
  <si>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</si>
  <si>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</si>
  <si>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</si>
  <si>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</si>
  <si>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</si>
  <si>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</si>
  <si>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</si>
  <si>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</si>
  <si>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</si>
  <si>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</si>
  <si>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</si>
  <si>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</si>
  <si>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</si>
  <si>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</si>
  <si>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</si>
  <si>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</si>
  <si>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</si>
  <si>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</si>
  <si>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</si>
  <si>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</si>
  <si>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</si>
  <si>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</si>
  <si>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</si>
  <si>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</si>
  <si>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</si>
  <si>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</si>
  <si>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</si>
  <si>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</si>
  <si>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</si>
  <si>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</si>
  <si>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</si>
  <si>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</si>
  <si>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</si>
  <si>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</si>
  <si>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</si>
  <si>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</si>
  <si>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</si>
  <si>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</si>
  <si>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</si>
  <si>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</si>
  <si>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</si>
  <si>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</si>
  <si>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</si>
  <si>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</si>
  <si>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</si>
  <si>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</si>
  <si>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</si>
  <si>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</si>
  <si>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</si>
  <si>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</si>
  <si>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</si>
  <si>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</si>
  <si>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</si>
  <si>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</si>
  <si>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</si>
  <si>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</si>
  <si>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</si>
  <si>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</si>
  <si>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</si>
  <si>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</si>
  <si>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</si>
  <si>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</si>
  <si>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</si>
  <si>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</si>
  <si>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</si>
  <si>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</si>
  <si>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</si>
  <si>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</si>
  <si>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</si>
  <si>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</si>
  <si>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</si>
  <si>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</si>
  <si>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</si>
  <si>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</si>
  <si>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</si>
  <si>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</si>
  <si>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</si>
  <si>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</si>
  <si>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</si>
  <si>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</si>
  <si>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</si>
  <si>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</si>
  <si>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</si>
  <si>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</si>
  <si>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</si>
  <si>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</si>
  <si>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</si>
  <si>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</si>
  <si>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</si>
  <si>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</si>
  <si>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</si>
  <si>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</si>
  <si>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</si>
  <si>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</si>
  <si>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</si>
  <si>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</si>
  <si>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</si>
  <si>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</si>
  <si>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</si>
  <si>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</si>
  <si>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</si>
  <si>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</si>
  <si>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</si>
  <si>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</si>
  <si>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</si>
  <si>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</si>
  <si>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</si>
  <si>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</si>
  <si>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</si>
  <si>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</si>
  <si>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</si>
  <si>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</si>
  <si>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</si>
  <si>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</si>
  <si>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</si>
  <si>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</si>
  <si>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</si>
  <si>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</si>
  <si>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</si>
  <si>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</si>
  <si>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</si>
  <si>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</si>
  <si>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</si>
  <si>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</si>
  <si>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</si>
  <si>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</si>
  <si>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</si>
  <si>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</si>
  <si>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</si>
  <si>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</si>
  <si>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</si>
  <si>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</si>
  <si>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</si>
  <si>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</si>
  <si>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</si>
  <si>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</si>
  <si>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</si>
  <si>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</si>
  <si>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</si>
  <si>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</si>
  <si>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</si>
  <si>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</si>
  <si>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</si>
  <si>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</si>
  <si>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</si>
  <si>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</si>
  <si>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</si>
  <si>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</si>
  <si>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</si>
  <si>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</si>
  <si>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</si>
  <si>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</si>
  <si>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</si>
  <si>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</si>
  <si>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</si>
  <si>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</si>
  <si>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</si>
  <si>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</si>
  <si>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</si>
  <si>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</si>
  <si>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</si>
  <si>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</si>
  <si>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</si>
  <si>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</si>
  <si>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</si>
  <si>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</si>
  <si>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</si>
  <si>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</si>
  <si>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</si>
  <si>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</si>
  <si>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</si>
  <si>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</si>
  <si>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</si>
  <si>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</si>
  <si>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</si>
  <si>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</si>
  <si>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</si>
  <si>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</si>
  <si>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</si>
  <si>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</si>
  <si>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</si>
  <si>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</si>
  <si>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</si>
  <si>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</si>
  <si>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</si>
  <si>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</si>
  <si>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</si>
  <si>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</si>
  <si>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</si>
  <si>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</si>
  <si>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</si>
  <si>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</si>
  <si>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</si>
  <si>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</si>
  <si>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</si>
  <si>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</si>
  <si>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</si>
  <si>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</si>
  <si>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</si>
  <si>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</si>
  <si>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</si>
  <si>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</si>
  <si>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</si>
  <si>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</si>
  <si>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</si>
  <si>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</si>
  <si>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</si>
  <si>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</si>
  <si>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</si>
  <si>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</si>
  <si>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</si>
  <si>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</si>
  <si>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</si>
  <si>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</si>
  <si>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</si>
  <si>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</si>
  <si>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</si>
  <si>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</si>
  <si>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</si>
  <si>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</si>
  <si>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</si>
  <si>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</si>
  <si>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</si>
  <si>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</si>
  <si>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</si>
  <si>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</si>
  <si>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</si>
  <si>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</si>
  <si>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</si>
  <si>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</si>
  <si>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</si>
  <si>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</si>
  <si>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</si>
  <si>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</si>
  <si>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</si>
  <si>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</si>
  <si>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</si>
  <si>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</si>
  <si>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</si>
  <si>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</si>
  <si>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</si>
  <si>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</si>
  <si>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</si>
  <si>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</si>
  <si>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</si>
  <si>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</si>
  <si>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</si>
  <si>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</si>
  <si>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</si>
  <si>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</si>
  <si>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</si>
  <si>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</si>
  <si>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</si>
  <si>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</si>
  <si>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</si>
  <si>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</si>
  <si>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</si>
  <si>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</si>
  <si>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</si>
  <si>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</si>
  <si>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</si>
  <si>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</si>
  <si>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</si>
  <si>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</si>
  <si>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</si>
  <si>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</si>
  <si>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</si>
  <si>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</si>
  <si>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</si>
  <si>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</si>
  <si>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</si>
  <si>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</si>
  <si>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</si>
  <si>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</si>
  <si>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</si>
  <si>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</si>
  <si>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</si>
  <si>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</si>
  <si>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</si>
  <si>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</si>
  <si>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</si>
  <si>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</si>
  <si>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</si>
  <si>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</si>
  <si>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</si>
  <si>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</si>
  <si>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</si>
  <si>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</si>
  <si>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</si>
  <si>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</si>
  <si>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</si>
  <si>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</si>
  <si>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</si>
  <si>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</si>
  <si>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</si>
  <si>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</si>
  <si>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</si>
  <si>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</si>
  <si>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</si>
  <si>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</si>
  <si>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</si>
  <si>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</si>
  <si>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</si>
  <si>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</si>
  <si>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</si>
  <si>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</si>
  <si>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</si>
  <si>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</si>
  <si>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</si>
  <si>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</si>
  <si>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</si>
  <si>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</si>
  <si>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</si>
  <si>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</si>
  <si>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</si>
  <si>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</si>
  <si>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</si>
  <si>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</si>
  <si>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</si>
  <si>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</si>
  <si>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</si>
  <si>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</si>
  <si>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</si>
  <si>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</si>
  <si>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</si>
  <si>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</si>
  <si>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</si>
  <si>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</si>
  <si>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</si>
  <si>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</si>
  <si>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</si>
  <si>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</si>
  <si>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</si>
  <si>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</si>
  <si>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</si>
  <si>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</si>
  <si>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</si>
  <si>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</si>
  <si>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</si>
  <si>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</si>
  <si>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</si>
  <si>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</si>
  <si>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</si>
  <si>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</si>
  <si>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</si>
  <si>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</si>
  <si>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</si>
  <si>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</si>
  <si>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</si>
  <si>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</si>
  <si>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</si>
  <si>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</si>
  <si>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</si>
  <si>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</si>
  <si>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</si>
  <si>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</si>
  <si>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</si>
  <si>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</si>
  <si>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</si>
  <si>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</si>
  <si>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</si>
  <si>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</si>
  <si>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</si>
  <si>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</si>
  <si>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</si>
  <si>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</si>
  <si>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</si>
  <si>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</si>
  <si>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</si>
  <si>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</si>
  <si>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</si>
  <si>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</si>
  <si>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</si>
  <si>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</si>
  <si>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</si>
  <si>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</si>
  <si>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</si>
  <si>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</si>
  <si>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</si>
  <si>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</si>
  <si>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</si>
  <si>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</si>
  <si>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</si>
  <si>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</si>
  <si>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</si>
  <si>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</si>
  <si>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</si>
  <si>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</si>
  <si>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</si>
  <si>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</si>
  <si>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</si>
  <si>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</si>
  <si>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</si>
  <si>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</si>
  <si>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</si>
  <si>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</si>
  <si>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</si>
  <si>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</si>
  <si>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</si>
  <si>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</si>
  <si>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</si>
  <si>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</si>
  <si>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</si>
  <si>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</si>
  <si>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</si>
  <si>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</si>
  <si>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</si>
  <si>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</si>
  <si>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</si>
  <si>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</si>
  <si>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</si>
  <si>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</si>
  <si>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</si>
  <si>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</si>
  <si>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</si>
  <si>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</si>
  <si>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</si>
  <si>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</si>
  <si>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</si>
  <si>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</si>
  <si>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</si>
  <si>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</si>
  <si>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</si>
  <si>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</si>
  <si>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</si>
  <si>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</si>
  <si>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</si>
  <si>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</si>
  <si>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</si>
  <si>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</si>
  <si>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</si>
  <si>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</si>
  <si>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</si>
  <si>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</si>
  <si>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</si>
  <si>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</si>
  <si>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</si>
  <si>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</si>
  <si>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</si>
  <si>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</si>
  <si>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</si>
  <si>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</si>
  <si>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</si>
  <si>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</si>
  <si>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</si>
  <si>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</si>
  <si>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</si>
  <si>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</si>
  <si>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</si>
  <si>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</si>
  <si>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</si>
  <si>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</si>
  <si>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</si>
  <si>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</si>
  <si>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</si>
  <si>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</si>
  <si>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</si>
  <si>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</si>
  <si>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</si>
  <si>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</si>
  <si>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</si>
  <si>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</si>
  <si>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</si>
  <si>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</si>
  <si>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</si>
  <si>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</si>
  <si>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</si>
  <si>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</si>
  <si>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</si>
  <si>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</si>
  <si>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</si>
  <si>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</si>
  <si>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</si>
  <si>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</si>
  <si>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</si>
  <si>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</si>
  <si>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</si>
  <si>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</si>
  <si>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</si>
  <si>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</si>
  <si>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</si>
  <si>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</si>
  <si>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</si>
  <si>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</si>
  <si>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</si>
  <si>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</si>
  <si>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</si>
  <si>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</si>
  <si>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</si>
  <si>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</si>
  <si>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</si>
  <si>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</si>
  <si>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</si>
  <si>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</si>
  <si>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</si>
  <si>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</si>
  <si>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</si>
  <si>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</si>
  <si>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</si>
  <si>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</si>
  <si>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</si>
  <si>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</si>
  <si>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</si>
  <si>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</si>
  <si>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</si>
  <si>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</si>
  <si>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</si>
  <si>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</si>
  <si>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</si>
  <si>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</si>
  <si>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</si>
  <si>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</si>
  <si>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</si>
  <si>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</si>
  <si>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</si>
  <si>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</si>
  <si>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</si>
  <si>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</si>
  <si>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</si>
  <si>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</si>
  <si>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</si>
  <si>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</si>
  <si>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</si>
  <si>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</si>
  <si>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</si>
  <si>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</si>
  <si>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</si>
  <si>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</si>
  <si>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</si>
  <si>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</si>
  <si>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</si>
  <si>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</si>
  <si>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</si>
  <si>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</si>
  <si>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</si>
  <si>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</si>
  <si>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</si>
  <si>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</si>
  <si>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</si>
  <si>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</si>
  <si>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</si>
  <si>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</si>
  <si>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</si>
  <si>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</si>
  <si>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</si>
  <si>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</si>
  <si>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</si>
  <si>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</si>
  <si>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</si>
  <si>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</si>
  <si>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</si>
  <si>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</si>
  <si>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</si>
  <si>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</si>
  <si>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</si>
  <si>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</si>
  <si>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</si>
  <si>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</si>
  <si>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</si>
  <si>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</si>
  <si>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</si>
  <si>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</si>
  <si>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</si>
  <si>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</si>
  <si>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</si>
  <si>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</si>
  <si>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</si>
  <si>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</si>
  <si>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</si>
  <si>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</si>
  <si>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</si>
  <si>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</si>
  <si>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</si>
  <si>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</si>
  <si>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</si>
  <si>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</si>
  <si>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</si>
  <si>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</si>
  <si>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</si>
  <si>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</si>
  <si>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</si>
  <si>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</si>
  <si>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</si>
  <si>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</si>
  <si>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</si>
  <si>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</si>
  <si>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</si>
  <si>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</si>
  <si>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</si>
  <si>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</si>
  <si>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</si>
  <si>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</si>
  <si>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</si>
  <si>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</si>
  <si>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</si>
  <si>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</si>
  <si>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</si>
  <si>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</si>
  <si>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</si>
  <si>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</si>
  <si>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</si>
  <si>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</si>
  <si>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</si>
  <si>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</si>
  <si>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</si>
  <si>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</si>
  <si>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</si>
  <si>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</si>
  <si>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</si>
  <si>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</si>
  <si>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</si>
  <si>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</si>
  <si>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</si>
  <si>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</si>
  <si>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</si>
  <si>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</si>
  <si>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</si>
  <si>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</si>
  <si>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</si>
  <si>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</si>
  <si>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</si>
  <si>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</si>
  <si>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</si>
  <si>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</si>
  <si>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</si>
  <si>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</si>
  <si>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</si>
  <si>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</si>
  <si>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</si>
  <si>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</si>
  <si>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</si>
  <si>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</si>
  <si>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</si>
  <si>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</si>
  <si>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</si>
  <si>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</si>
  <si>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</si>
  <si>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</si>
  <si>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</si>
  <si>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</si>
  <si>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</si>
  <si>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</si>
  <si>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</si>
  <si>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</si>
  <si>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</si>
  <si>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</si>
  <si>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</si>
  <si>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</si>
  <si>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</si>
  <si>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</si>
  <si>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</si>
  <si>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</si>
  <si>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</si>
  <si>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</si>
  <si>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</si>
  <si>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</si>
  <si>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</si>
  <si>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</si>
  <si>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</si>
  <si>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</si>
  <si>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</si>
  <si>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</si>
  <si>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</si>
  <si>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</si>
  <si>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</si>
  <si>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</si>
  <si>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</si>
  <si>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</si>
  <si>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</si>
  <si>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</si>
  <si>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</si>
  <si>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</si>
  <si>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</si>
  <si>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</si>
  <si>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</si>
  <si>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</si>
  <si>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</si>
  <si>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</si>
  <si>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</si>
  <si>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</si>
  <si>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</si>
  <si>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</si>
  <si>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</si>
  <si>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</si>
  <si>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</si>
  <si>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</si>
  <si>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</si>
  <si>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</si>
  <si>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</si>
  <si>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</si>
  <si>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</si>
  <si>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</si>
  <si>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</si>
  <si>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</si>
  <si>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</si>
  <si>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</si>
  <si>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</si>
  <si>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</si>
  <si>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</si>
  <si>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</si>
  <si>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</si>
  <si>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</si>
  <si>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</si>
  <si>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</si>
  <si>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</si>
  <si>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</si>
  <si>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</si>
  <si>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</si>
  <si>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</si>
  <si>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</si>
  <si>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</si>
  <si>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</si>
  <si>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</si>
  <si>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</si>
  <si>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</si>
  <si>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</si>
  <si>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</si>
  <si>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</si>
  <si>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</si>
  <si>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</si>
  <si>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</si>
  <si>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</si>
  <si>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</si>
  <si>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</si>
  <si>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</si>
  <si>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</si>
  <si>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</si>
  <si>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</si>
  <si>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</si>
  <si>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</si>
  <si>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</si>
  <si>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</si>
  <si>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</si>
  <si>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</si>
  <si>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</si>
  <si>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</si>
  <si>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</si>
  <si>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</si>
  <si>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</si>
  <si>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</si>
  <si>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</si>
  <si>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</si>
  <si>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</si>
  <si>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</si>
  <si>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</si>
  <si>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</si>
  <si>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</si>
  <si>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</si>
  <si>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</si>
  <si>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</si>
  <si>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</si>
  <si>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</si>
  <si>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</si>
  <si>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</si>
  <si>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</si>
  <si>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</si>
  <si>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</si>
  <si>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</si>
  <si>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</si>
  <si>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</si>
  <si>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</si>
  <si>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</si>
  <si>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</si>
  <si>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</si>
  <si>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</si>
  <si>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</si>
  <si>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</si>
  <si>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</si>
  <si>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</si>
  <si>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</si>
  <si>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</si>
  <si>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</si>
  <si>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</si>
  <si>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</si>
  <si>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</si>
  <si>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</si>
  <si>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</si>
  <si>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</si>
  <si>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</si>
  <si>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</si>
  <si>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</si>
  <si>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</si>
  <si>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</si>
  <si>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</si>
  <si>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</si>
  <si>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</si>
  <si>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</si>
  <si>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</si>
  <si>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</si>
  <si>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</si>
  <si>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</si>
  <si>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</si>
  <si>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</si>
  <si>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</si>
  <si>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</si>
  <si>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</si>
  <si>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</si>
  <si>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</si>
  <si>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</si>
  <si>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</si>
  <si>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</si>
  <si>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</si>
  <si>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</si>
  <si>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</si>
  <si>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</si>
  <si>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</si>
  <si>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</si>
  <si>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</si>
  <si>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</si>
  <si>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</si>
  <si>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</si>
  <si>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</si>
  <si>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</si>
  <si>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</si>
  <si>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</si>
  <si>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</si>
  <si>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</si>
  <si>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</si>
  <si>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</si>
  <si>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</si>
  <si>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</si>
  <si>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</si>
  <si>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</si>
  <si>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</si>
  <si>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</si>
  <si>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</si>
  <si>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</si>
  <si>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</si>
  <si>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</si>
  <si>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</si>
  <si>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</si>
  <si>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</si>
  <si>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</si>
  <si>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</si>
  <si>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</si>
  <si>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</si>
  <si>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</si>
  <si>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</si>
  <si>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</si>
  <si>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</si>
  <si>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</si>
  <si>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</si>
  <si>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</si>
  <si>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</si>
  <si>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</si>
  <si>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</si>
  <si>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</si>
  <si>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</si>
  <si>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</si>
  <si>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</si>
  <si>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</si>
  <si>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</si>
  <si>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</si>
  <si>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</si>
  <si>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</si>
  <si>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</si>
  <si>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</si>
  <si>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</si>
  <si>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</si>
  <si>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</si>
  <si>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</si>
  <si>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</si>
  <si>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</si>
  <si>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</si>
  <si>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</si>
  <si>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</si>
  <si>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</si>
  <si>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</si>
  <si>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</si>
  <si>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</si>
  <si>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</si>
  <si>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</si>
  <si>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</si>
  <si>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</si>
  <si>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</si>
  <si>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</si>
  <si>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</si>
  <si>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</si>
  <si>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</si>
  <si>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</si>
  <si>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</si>
  <si>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</si>
  <si>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</si>
  <si>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</si>
  <si>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</si>
  <si>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</si>
  <si>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</si>
  <si>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</si>
  <si>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</si>
  <si>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</si>
  <si>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</si>
  <si>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</si>
  <si>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</si>
  <si>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</si>
  <si>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</si>
  <si>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</si>
  <si>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</si>
  <si>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</si>
  <si>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</si>
  <si>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</si>
  <si>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</si>
  <si>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</si>
  <si>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</si>
  <si>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</si>
  <si>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</si>
  <si>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</si>
  <si>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</si>
  <si>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</si>
  <si>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</si>
  <si>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</si>
  <si>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</si>
  <si>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</si>
  <si>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</si>
  <si>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</si>
  <si>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</si>
  <si>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</si>
  <si>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</si>
  <si>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</si>
  <si>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</si>
  <si>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</si>
  <si>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</si>
  <si>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</si>
  <si>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</si>
  <si>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</si>
  <si>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</si>
  <si>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</si>
  <si>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</si>
  <si>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</si>
  <si>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</si>
  <si>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</si>
  <si>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</si>
  <si>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</si>
  <si>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</si>
  <si>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</si>
  <si>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</si>
  <si>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</si>
  <si>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</si>
  <si>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</si>
  <si>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</si>
  <si>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</si>
  <si>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</si>
  <si>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</si>
  <si>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</si>
  <si>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</si>
  <si>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</si>
  <si>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</si>
  <si>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</si>
  <si>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</si>
  <si>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</si>
  <si>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</si>
  <si>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</si>
  <si>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</si>
  <si>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</si>
  <si>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</si>
  <si>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</si>
  <si>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</si>
  <si>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</si>
  <si>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</si>
  <si>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</si>
  <si>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</si>
  <si>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</si>
  <si>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</si>
  <si>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</si>
  <si>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</si>
  <si>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</si>
  <si>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</si>
  <si>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</si>
  <si>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</si>
  <si>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</si>
  <si>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</si>
  <si>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</si>
  <si>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</si>
  <si>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</si>
  <si>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</si>
  <si>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</si>
  <si>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</si>
  <si>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</si>
  <si>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</si>
  <si>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</si>
  <si>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</si>
  <si>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</si>
  <si>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</si>
  <si>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</si>
  <si>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</si>
  <si>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</si>
  <si>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</si>
  <si>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</si>
  <si>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</si>
  <si>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</si>
  <si>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</si>
  <si>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</si>
  <si>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</si>
  <si>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</si>
  <si>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</si>
  <si>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</si>
  <si>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</si>
  <si>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</si>
  <si>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</si>
  <si>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</si>
  <si>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</si>
  <si>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</si>
  <si>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</si>
  <si>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</si>
  <si>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</si>
  <si>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</si>
  <si>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</si>
  <si>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</si>
  <si>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</si>
  <si>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</si>
  <si>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</si>
  <si>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</si>
  <si>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</si>
  <si>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</si>
  <si>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</si>
  <si>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</si>
  <si>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</si>
  <si>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</si>
  <si>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</si>
  <si>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</si>
  <si>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</si>
  <si>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</si>
  <si>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</si>
  <si>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</si>
  <si>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</si>
  <si>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</si>
  <si>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</si>
  <si>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</si>
  <si>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</si>
  <si>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</si>
  <si>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</si>
  <si>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</si>
  <si>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</si>
  <si>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</si>
  <si>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</si>
  <si>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</si>
  <si>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</si>
  <si>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</si>
  <si>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</si>
  <si>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</si>
  <si>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</si>
  <si>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</si>
  <si>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</si>
  <si>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</si>
  <si>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</si>
  <si>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</si>
  <si>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</si>
  <si>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</si>
  <si>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</si>
  <si>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</si>
  <si>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</si>
  <si>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</si>
  <si>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</si>
  <si>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</si>
  <si>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</si>
  <si>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</si>
  <si>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</si>
  <si>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</si>
  <si>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</si>
  <si>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</si>
  <si>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</si>
  <si>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</si>
  <si>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</si>
  <si>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</si>
  <si>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</si>
  <si>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</si>
  <si>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</si>
  <si>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</si>
  <si>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</si>
  <si>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</si>
  <si>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</si>
  <si>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</si>
  <si>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</si>
  <si>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</si>
  <si>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</si>
  <si>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</si>
  <si>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</si>
  <si>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</si>
  <si>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</si>
  <si>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</si>
  <si>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</si>
  <si>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</si>
  <si>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</si>
  <si>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</si>
  <si>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</si>
  <si>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</si>
  <si>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</si>
  <si>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</si>
  <si>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</si>
  <si>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</si>
  <si>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</si>
  <si>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</si>
  <si>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</si>
  <si>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</si>
  <si>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</si>
  <si>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</si>
  <si>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</si>
  <si>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</si>
  <si>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</si>
  <si>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</si>
  <si>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</si>
  <si>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</si>
  <si>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</si>
  <si>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</si>
  <si>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</si>
  <si>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</si>
  <si>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</si>
  <si>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</si>
  <si>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</si>
  <si>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</si>
  <si>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</si>
  <si>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</si>
  <si>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</si>
  <si>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</si>
  <si>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</si>
  <si>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</si>
  <si>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</si>
  <si>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</si>
  <si>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</si>
  <si>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</si>
  <si>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</si>
  <si>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</si>
  <si>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</si>
  <si>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</si>
  <si>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</si>
  <si>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</si>
  <si>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</si>
  <si>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</si>
  <si>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</si>
  <si>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</si>
  <si>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</si>
  <si>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</si>
  <si>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</si>
  <si>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</si>
  <si>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</si>
  <si>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</si>
  <si>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</si>
  <si>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</si>
  <si>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</si>
  <si>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</si>
  <si>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</si>
  <si>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</si>
  <si>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</si>
  <si>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</si>
  <si>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</si>
  <si>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</si>
  <si>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</si>
  <si>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</si>
  <si>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</si>
  <si>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</si>
  <si>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</si>
  <si>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</si>
  <si>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</si>
  <si>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</si>
  <si>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</si>
  <si>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</si>
  <si>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</si>
  <si>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</si>
  <si>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</si>
  <si>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</si>
  <si>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</si>
  <si>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</si>
  <si>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</si>
  <si>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</si>
  <si>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</si>
  <si>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</si>
  <si>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</si>
  <si>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</si>
  <si>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</si>
  <si>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</si>
  <si>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</si>
  <si>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</si>
  <si>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</si>
  <si>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</si>
  <si>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</si>
  <si>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</si>
  <si>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</si>
  <si>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</si>
  <si>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</si>
  <si>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</si>
  <si>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</si>
  <si>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</si>
  <si>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</si>
  <si>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</si>
  <si>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</si>
  <si>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</si>
  <si>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</si>
  <si>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</si>
  <si>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</si>
  <si>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</si>
  <si>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</si>
  <si>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</si>
  <si>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</si>
  <si>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</si>
  <si>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</si>
  <si>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</si>
  <si>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</si>
  <si>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</si>
  <si>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</si>
  <si>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</si>
  <si>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</si>
  <si>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</si>
  <si>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</si>
  <si>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</si>
  <si>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</si>
  <si>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</si>
  <si>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</si>
  <si>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</si>
  <si>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</si>
  <si>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</si>
  <si>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</si>
  <si>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</si>
  <si>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</si>
  <si>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</si>
  <si>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</si>
  <si>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</si>
  <si>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</si>
  <si>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</si>
  <si>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</si>
  <si>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</si>
  <si>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</si>
  <si>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</si>
  <si>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</si>
  <si>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</si>
  <si>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</si>
  <si>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</si>
  <si>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</si>
  <si>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</si>
  <si>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</si>
  <si>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</si>
  <si>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</si>
  <si>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</si>
  <si>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</si>
  <si>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</si>
  <si>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</si>
  <si>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</si>
  <si>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</si>
  <si>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</si>
  <si>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</si>
  <si>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</si>
  <si>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</si>
  <si>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</si>
  <si>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</si>
  <si>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</si>
  <si>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</si>
  <si>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</si>
  <si>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</si>
  <si>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</si>
  <si>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</si>
  <si>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</si>
  <si>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</si>
  <si>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</si>
  <si>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</si>
  <si>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</si>
  <si>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</si>
  <si>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</si>
  <si>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</si>
  <si>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</si>
  <si>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</si>
  <si>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</si>
  <si>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</si>
  <si>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</si>
  <si>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</si>
  <si>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</si>
  <si>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</si>
  <si>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</si>
  <si>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</si>
  <si>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</si>
  <si>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</si>
  <si>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</si>
  <si>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</si>
  <si>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</si>
  <si>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</si>
  <si>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</si>
  <si>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</si>
  <si>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</si>
  <si>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</si>
  <si>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</si>
  <si>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</si>
  <si>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</si>
  <si>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</si>
  <si>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</si>
  <si>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</si>
  <si>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</si>
  <si>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</si>
  <si>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</si>
  <si>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</si>
  <si>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</si>
  <si>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</si>
  <si>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</si>
  <si>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</si>
  <si>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</si>
  <si>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</si>
  <si>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</si>
  <si>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</si>
  <si>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</si>
  <si>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</si>
  <si>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</si>
  <si>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</si>
  <si>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</si>
  <si>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</si>
  <si>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</si>
  <si>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</si>
  <si>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</si>
  <si>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</si>
  <si>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</si>
  <si>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</si>
  <si>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</si>
  <si>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</si>
  <si>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</si>
  <si>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</si>
  <si>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</si>
  <si>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</si>
  <si>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</si>
  <si>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</si>
  <si>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</si>
  <si>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</si>
  <si>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</si>
  <si>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</si>
  <si>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</si>
  <si>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</si>
  <si>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</si>
  <si>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</si>
  <si>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</si>
  <si>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</si>
  <si>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</si>
  <si>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</si>
  <si>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</si>
  <si>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</si>
  <si>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</si>
  <si>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</si>
  <si>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</si>
  <si>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</si>
  <si>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</si>
  <si>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</si>
  <si>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</si>
  <si>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</si>
  <si>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</si>
  <si>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</si>
  <si>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</si>
  <si>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</si>
  <si>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</si>
  <si>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</si>
  <si>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</si>
  <si>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</si>
  <si>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</si>
  <si>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</si>
  <si>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</si>
  <si>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</si>
  <si>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</si>
  <si>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</si>
  <si>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</si>
  <si>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</si>
  <si>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</si>
  <si>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</si>
  <si>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</si>
  <si>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</si>
  <si>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</si>
  <si>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</si>
  <si>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</si>
  <si>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</si>
  <si>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</si>
  <si>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</si>
  <si>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</si>
  <si>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</si>
  <si>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</si>
  <si>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</si>
  <si>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</si>
  <si>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</si>
  <si>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</si>
  <si>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</si>
  <si>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</si>
  <si>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</si>
  <si>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</si>
  <si>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</si>
  <si>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</si>
  <si>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</si>
  <si>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</si>
  <si>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</si>
  <si>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</si>
  <si>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</si>
  <si>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</si>
  <si>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</si>
  <si>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</si>
  <si>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</si>
  <si>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</si>
  <si>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</si>
  <si>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</si>
  <si>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</si>
  <si>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</si>
  <si>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</si>
  <si>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</si>
  <si>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</si>
  <si>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</si>
  <si>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</si>
  <si>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</si>
  <si>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</si>
  <si>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</si>
  <si>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</si>
  <si>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</si>
  <si>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</si>
  <si>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</si>
  <si>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</si>
  <si>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</si>
  <si>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</si>
  <si>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</si>
  <si>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</si>
  <si>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</si>
  <si>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</si>
  <si>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</si>
  <si>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</si>
  <si>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</si>
  <si>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</si>
  <si>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</si>
  <si>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</si>
  <si>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</si>
  <si>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</si>
  <si>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</si>
  <si>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</si>
  <si>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</si>
  <si>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</si>
  <si>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</si>
  <si>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</si>
  <si>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</si>
  <si>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</si>
  <si>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</si>
  <si>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</si>
  <si>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</si>
  <si>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</si>
  <si>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</si>
  <si>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</si>
  <si>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</si>
  <si>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</si>
  <si>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</si>
  <si>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</si>
  <si>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</si>
  <si>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</si>
  <si>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</si>
  <si>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</si>
  <si>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</si>
  <si>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</si>
  <si>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</si>
  <si>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</si>
  <si>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</si>
  <si>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</si>
  <si>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</si>
  <si>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</si>
  <si>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</si>
  <si>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</si>
  <si>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</si>
  <si>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</si>
  <si>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</si>
  <si>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</si>
  <si>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</si>
  <si>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</si>
  <si>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</si>
  <si>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</si>
  <si>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</si>
  <si>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</si>
  <si>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</si>
  <si>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</si>
  <si>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</si>
  <si>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</si>
  <si>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</si>
  <si>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</si>
  <si>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</si>
  <si>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</si>
  <si>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</si>
  <si>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</si>
  <si>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</si>
  <si>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</si>
  <si>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</si>
  <si>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</si>
  <si>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</si>
  <si>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</si>
  <si>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</si>
  <si>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</si>
  <si>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</si>
  <si>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</si>
  <si>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</si>
  <si>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</si>
  <si>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</si>
  <si>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</si>
  <si>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</si>
  <si>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</si>
  <si>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</si>
  <si>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</si>
  <si>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</si>
  <si>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</si>
  <si>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</si>
  <si>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</si>
  <si>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</si>
  <si>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</si>
  <si>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</si>
  <si>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</si>
  <si>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</si>
  <si>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</si>
  <si>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</si>
  <si>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</si>
  <si>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</si>
  <si>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</si>
  <si>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</si>
  <si>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</si>
  <si>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</si>
  <si>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</si>
  <si>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</si>
  <si>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</si>
  <si>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</si>
  <si>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</si>
  <si>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</si>
  <si>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</si>
  <si>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</si>
  <si>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</si>
  <si>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</si>
  <si>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</si>
  <si>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</si>
  <si>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</si>
  <si>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</si>
  <si>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</si>
  <si>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</si>
  <si>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</si>
  <si>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</si>
  <si>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</si>
  <si>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</si>
  <si>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</si>
  <si>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</si>
  <si>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</si>
  <si>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</si>
  <si>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</si>
  <si>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</si>
  <si>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</si>
  <si>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</si>
  <si>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</si>
  <si>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</si>
  <si>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</si>
  <si>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</si>
  <si>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</si>
  <si>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</si>
  <si>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</si>
  <si>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</si>
  <si>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</si>
  <si>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</si>
  <si>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</si>
  <si>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</si>
  <si>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</si>
  <si>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</si>
  <si>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</si>
  <si>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</si>
  <si>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</si>
  <si>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</si>
  <si>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</si>
  <si>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</si>
  <si>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</si>
  <si>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</si>
  <si>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</si>
  <si>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</si>
  <si>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</si>
  <si>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</si>
  <si>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</si>
  <si>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</si>
  <si>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</si>
  <si>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</si>
  <si>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</si>
  <si>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</si>
  <si>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</si>
  <si>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</si>
  <si>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</si>
  <si>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</si>
  <si>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</si>
  <si>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</si>
  <si>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</si>
  <si>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</si>
  <si>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</si>
  <si>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</si>
  <si>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</si>
  <si>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</si>
  <si>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</si>
  <si>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</si>
  <si>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</si>
  <si>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</si>
  <si>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</si>
  <si>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</si>
  <si>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</si>
  <si>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</si>
  <si>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</si>
  <si>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</si>
  <si>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</si>
  <si>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</si>
  <si>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</si>
  <si>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</si>
  <si>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</si>
  <si>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</si>
  <si>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</si>
  <si>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</si>
  <si>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</si>
  <si>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</si>
  <si>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</si>
  <si>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</si>
  <si>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</si>
  <si>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</si>
  <si>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</si>
  <si>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</si>
  <si>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</si>
  <si>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</si>
  <si>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</si>
  <si>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</si>
  <si>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</si>
  <si>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</si>
  <si>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</si>
  <si>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</si>
  <si>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</si>
  <si>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</si>
  <si>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</si>
  <si>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</si>
  <si>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</si>
  <si>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</si>
  <si>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</si>
  <si>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</si>
  <si>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</si>
  <si>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</si>
  <si>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</si>
  <si>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</si>
  <si>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</si>
  <si>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</si>
  <si>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</si>
  <si>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</si>
  <si>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</si>
  <si>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</si>
  <si>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</si>
  <si>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</si>
  <si>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</si>
  <si>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</si>
  <si>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</si>
  <si>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</si>
  <si>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</si>
  <si>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</si>
  <si>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</si>
  <si>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</si>
  <si>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</si>
  <si>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</si>
  <si>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</si>
  <si>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</si>
  <si>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</si>
  <si>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</si>
  <si>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</si>
  <si>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</si>
  <si>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</si>
  <si>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</si>
  <si>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</si>
  <si>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</si>
  <si>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</si>
  <si>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</si>
  <si>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</si>
  <si>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</si>
  <si>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</si>
  <si>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</si>
  <si>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</si>
  <si>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</si>
  <si>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</si>
  <si>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</si>
  <si>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</si>
  <si>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</si>
  <si>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</si>
  <si>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</si>
  <si>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</si>
  <si>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</si>
  <si>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</si>
  <si>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</si>
  <si>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</si>
  <si>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</si>
  <si>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</si>
  <si>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</si>
  <si>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</si>
  <si>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</si>
  <si>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</si>
  <si>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</si>
  <si>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</si>
  <si>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</si>
  <si>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</si>
  <si>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</si>
  <si>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</si>
  <si>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</si>
  <si>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</si>
  <si>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</si>
  <si>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</si>
  <si>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</si>
  <si>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</si>
  <si>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</si>
  <si>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</si>
  <si>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</si>
  <si>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</si>
  <si>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</si>
  <si>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</si>
  <si>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</si>
  <si>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</si>
  <si>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</si>
  <si>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</si>
  <si>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</si>
  <si>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</si>
  <si>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</si>
  <si>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</si>
  <si>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</si>
  <si>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</si>
  <si>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</si>
  <si>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</si>
  <si>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</si>
  <si>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</si>
  <si>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</si>
  <si>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</si>
  <si>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</si>
  <si>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</si>
  <si>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</si>
  <si>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</si>
  <si>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</si>
  <si>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</si>
  <si>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</si>
  <si>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</si>
  <si>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</si>
  <si>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</si>
  <si>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</si>
  <si>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</si>
  <si>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</si>
  <si>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</si>
  <si>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</si>
  <si>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</si>
  <si>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</si>
  <si>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</si>
  <si>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</si>
  <si>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</si>
  <si>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</si>
  <si>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</si>
  <si>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</si>
  <si>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</si>
  <si>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</si>
  <si>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</si>
  <si>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</si>
  <si>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</si>
  <si>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</si>
  <si>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</si>
  <si>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</si>
  <si>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</si>
  <si>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</si>
  <si>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</si>
  <si>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</si>
  <si>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</si>
  <si>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</si>
  <si>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</si>
  <si>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</si>
  <si>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</si>
  <si>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</si>
  <si>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</si>
  <si>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</si>
  <si>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</si>
  <si>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</si>
  <si>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</si>
  <si>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</si>
  <si>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</si>
  <si>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</si>
  <si>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</si>
  <si>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</si>
  <si>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</si>
  <si>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</si>
  <si>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</si>
  <si>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</si>
  <si>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</si>
  <si>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</si>
  <si>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</si>
  <si>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</si>
  <si>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</si>
  <si>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</si>
  <si>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</si>
  <si>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</si>
  <si>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</si>
  <si>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</si>
  <si>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</si>
  <si>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</si>
  <si>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</si>
  <si>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</si>
  <si>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</si>
  <si>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</si>
  <si>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</si>
  <si>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</si>
  <si>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</si>
  <si>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</si>
  <si>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</si>
  <si>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</si>
  <si>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</si>
  <si>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</si>
  <si>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</si>
  <si>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</si>
  <si>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</si>
  <si>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</si>
  <si>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</si>
  <si>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</si>
  <si>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</si>
  <si>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</si>
  <si>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</si>
  <si>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</si>
  <si>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</si>
  <si>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</si>
  <si>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</si>
  <si>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</si>
  <si>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</si>
  <si>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</si>
  <si>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</si>
  <si>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</si>
  <si>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</si>
  <si>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</si>
  <si>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</si>
  <si>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</si>
  <si>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</si>
  <si>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</si>
  <si>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</si>
  <si>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</si>
  <si>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</si>
  <si>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</si>
  <si>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</si>
  <si>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</si>
  <si>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</si>
  <si>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</si>
  <si>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</si>
  <si>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</si>
  <si>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</si>
  <si>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</si>
  <si>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</si>
  <si>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</si>
  <si>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</si>
  <si>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</si>
  <si>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</si>
  <si>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</si>
  <si>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</si>
  <si>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</si>
  <si>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</si>
  <si>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</si>
  <si>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</si>
  <si>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</si>
  <si>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</si>
  <si>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</si>
  <si>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</si>
  <si>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</si>
  <si>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</si>
  <si>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</si>
  <si>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</si>
  <si>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</si>
  <si>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</si>
  <si>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</si>
  <si>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</si>
  <si>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</si>
  <si>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</si>
  <si>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</si>
  <si>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</si>
  <si>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</si>
  <si>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</si>
  <si>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</si>
  <si>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</si>
  <si>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</si>
  <si>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</si>
  <si>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</si>
  <si>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</si>
  <si>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</si>
  <si>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</si>
  <si>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</si>
  <si>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</si>
  <si>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</si>
  <si>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</si>
  <si>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</si>
  <si>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</si>
  <si>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</si>
  <si>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</si>
  <si>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</si>
  <si>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</si>
  <si>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</si>
  <si>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</si>
  <si>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</si>
  <si>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</si>
  <si>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</si>
  <si>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</si>
  <si>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</si>
  <si>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</si>
  <si>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</si>
  <si>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</si>
  <si>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</si>
  <si>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</si>
  <si>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</si>
  <si>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</si>
  <si>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</si>
  <si>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</si>
  <si>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</si>
  <si>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</si>
  <si>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</si>
  <si>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</si>
  <si>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</si>
  <si>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</si>
  <si>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</si>
  <si>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</si>
  <si>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</si>
  <si>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</si>
  <si>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</si>
  <si>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</si>
  <si>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</si>
  <si>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</si>
  <si>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</si>
  <si>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</si>
  <si>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</si>
  <si>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</si>
  <si>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</si>
  <si>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</si>
  <si>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</si>
  <si>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</si>
  <si>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</si>
  <si>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</si>
  <si>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</si>
  <si>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</si>
  <si>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</si>
  <si>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</si>
  <si>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</si>
  <si>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</si>
  <si>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</si>
  <si>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</si>
  <si>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</si>
  <si>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</si>
  <si>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</si>
  <si>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</si>
  <si>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</si>
  <si>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</si>
  <si>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</si>
  <si>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</si>
  <si>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</si>
  <si>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</si>
  <si>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</si>
  <si>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</si>
  <si>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</si>
  <si>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</si>
  <si>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</si>
  <si>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</si>
  <si>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</si>
  <si>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</si>
  <si>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</si>
  <si>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</si>
  <si>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</si>
  <si>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</si>
  <si>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</si>
  <si>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</si>
  <si>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</si>
  <si>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</si>
  <si>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</si>
  <si>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</si>
  <si>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</si>
  <si>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</si>
  <si>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</si>
  <si>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</si>
  <si>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</si>
  <si>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</si>
  <si>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</si>
  <si>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</si>
  <si>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</si>
  <si>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</si>
  <si>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</si>
  <si>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</si>
  <si>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</si>
  <si>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</si>
  <si>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</si>
  <si>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</si>
  <si>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</si>
  <si>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</si>
  <si>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</si>
  <si>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</si>
  <si>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</si>
  <si>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</si>
  <si>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</si>
  <si>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</si>
  <si>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</si>
  <si>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</si>
  <si>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</si>
  <si>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</si>
  <si>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</si>
  <si>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</si>
  <si>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</si>
  <si>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</si>
  <si>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</si>
  <si>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</si>
  <si>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</si>
  <si>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</si>
  <si>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</si>
  <si>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</si>
  <si>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</si>
  <si>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</si>
  <si>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</si>
  <si>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</si>
  <si>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</si>
  <si>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</si>
  <si>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</si>
  <si>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</si>
  <si>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</si>
  <si>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</si>
  <si>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</si>
  <si>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</si>
  <si>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</si>
  <si>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</si>
  <si>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</si>
  <si>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</si>
  <si>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</si>
  <si>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</si>
  <si>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</si>
  <si>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</si>
  <si>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</si>
  <si>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</si>
  <si>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</si>
  <si>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</si>
  <si>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</si>
  <si>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</si>
  <si>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</si>
  <si>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</si>
  <si>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</si>
  <si>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</si>
  <si>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</si>
  <si>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</si>
  <si>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</si>
  <si>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</si>
  <si>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</si>
  <si>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</si>
  <si>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</si>
  <si>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</si>
  <si>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</si>
  <si>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</si>
  <si>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</si>
  <si>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</si>
  <si>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</si>
  <si>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</si>
  <si>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</si>
  <si>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</si>
  <si>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</si>
  <si>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</si>
  <si>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</si>
  <si>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</si>
  <si>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</si>
  <si>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</si>
  <si>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</si>
  <si>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</si>
  <si>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</si>
  <si>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</si>
  <si>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</si>
  <si>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</si>
  <si>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</si>
  <si>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</si>
  <si>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</si>
  <si>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</si>
  <si>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</si>
  <si>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</si>
  <si>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</si>
  <si>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</si>
  <si>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</si>
  <si>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</si>
  <si>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</si>
  <si>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</si>
  <si>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</si>
  <si>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</si>
  <si>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</si>
  <si>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</si>
  <si>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</si>
  <si>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</si>
  <si>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</si>
  <si>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</si>
  <si>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</si>
  <si>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</si>
  <si>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</si>
  <si>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</si>
  <si>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</si>
  <si>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</si>
  <si>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</si>
  <si>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</si>
  <si>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</si>
  <si>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</si>
  <si>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</si>
  <si>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</si>
  <si>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</si>
  <si>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</si>
  <si>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</si>
  <si>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</si>
  <si>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</si>
  <si>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</si>
  <si>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</si>
  <si>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</si>
  <si>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</si>
  <si>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</si>
  <si>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</si>
  <si>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</si>
  <si>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</si>
  <si>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</si>
  <si>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</si>
  <si>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</si>
  <si>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</si>
  <si>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</si>
  <si>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</si>
  <si>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</si>
  <si>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</si>
  <si>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</si>
  <si>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</si>
  <si>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</si>
  <si>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</si>
  <si>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</si>
  <si>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</si>
  <si>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</si>
  <si>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</si>
  <si>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</si>
  <si>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</si>
  <si>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</si>
  <si>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</si>
  <si>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</si>
  <si>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</si>
  <si>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</si>
  <si>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</si>
  <si>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</si>
  <si>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</si>
  <si>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</si>
  <si>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</si>
  <si>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</si>
  <si>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</si>
  <si>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</si>
  <si>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</si>
  <si>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</si>
  <si>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</si>
  <si>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</si>
  <si>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</si>
  <si>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</si>
  <si>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</si>
  <si>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</si>
  <si>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</si>
  <si>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</si>
  <si>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</si>
  <si>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</si>
  <si>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</si>
  <si>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</si>
  <si>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</si>
  <si>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</si>
  <si>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</si>
  <si>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</si>
  <si>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</si>
  <si>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</si>
  <si>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</si>
  <si>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</si>
  <si>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</si>
  <si>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</si>
  <si>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</si>
  <si>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</si>
  <si>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</si>
  <si>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</si>
  <si>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</si>
  <si>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</si>
  <si>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</si>
  <si>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</si>
  <si>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</si>
  <si>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</si>
  <si>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</si>
  <si>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</si>
  <si>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</si>
  <si>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</si>
  <si>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</si>
  <si>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</si>
  <si>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</si>
  <si>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</si>
  <si>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</si>
  <si>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</si>
  <si>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</si>
  <si>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</si>
  <si>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</si>
  <si>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</si>
  <si>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</si>
  <si>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</si>
  <si>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</si>
  <si>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</si>
  <si>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</si>
  <si>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</si>
  <si>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</si>
  <si>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</si>
  <si>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</si>
  <si>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</si>
  <si>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</si>
  <si>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</si>
  <si>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</si>
  <si>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</si>
  <si>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</si>
  <si>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</si>
  <si>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</si>
  <si>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</si>
  <si>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</si>
  <si>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</si>
  <si>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</si>
  <si>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</si>
  <si>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</si>
  <si>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</si>
  <si>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</si>
  <si>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</si>
  <si>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</si>
  <si>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</si>
  <si>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</si>
  <si>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</si>
  <si>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</si>
  <si>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</si>
  <si>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</si>
  <si>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</si>
  <si>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</si>
  <si>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</si>
  <si>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</si>
  <si>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</si>
  <si>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</si>
  <si>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</si>
  <si>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</si>
  <si>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</si>
  <si>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</si>
  <si>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</si>
  <si>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</si>
  <si>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</si>
  <si>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</si>
  <si>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</si>
  <si>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</si>
  <si>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</si>
  <si>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</si>
  <si>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</si>
  <si>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</si>
  <si>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</si>
  <si>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</si>
  <si>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</si>
  <si>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</si>
  <si>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</si>
  <si>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</si>
  <si>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</si>
  <si>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</si>
  <si>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</si>
  <si>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</si>
  <si>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</si>
  <si>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</si>
  <si>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</si>
  <si>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</si>
  <si>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</si>
  <si>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</si>
  <si>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</si>
  <si>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</si>
  <si>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</si>
  <si>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</si>
  <si>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</si>
  <si>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</si>
  <si>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</si>
  <si>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</si>
  <si>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</si>
  <si>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</si>
  <si>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</si>
  <si>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</si>
  <si>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</si>
  <si>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</si>
  <si>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</si>
  <si>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</si>
  <si>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</si>
  <si>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</si>
  <si>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</si>
  <si>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</si>
  <si>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</si>
  <si>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</si>
  <si>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</si>
  <si>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</si>
  <si>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</si>
  <si>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</si>
  <si>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</si>
  <si>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</si>
  <si>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</si>
  <si>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</si>
  <si>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</si>
  <si>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</si>
  <si>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</si>
  <si>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</si>
  <si>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</si>
  <si>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</si>
  <si>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</si>
  <si>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</si>
  <si>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</si>
  <si>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</si>
  <si>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</si>
  <si>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</si>
  <si>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</si>
  <si>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</si>
  <si>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</si>
  <si>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</si>
  <si>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</si>
  <si>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</si>
  <si>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</si>
  <si>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</si>
  <si>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</si>
  <si>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</si>
  <si>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</si>
  <si>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</si>
  <si>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</si>
  <si>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</si>
  <si>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</si>
  <si>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</si>
  <si>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</si>
  <si>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</si>
  <si>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</si>
  <si>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</si>
  <si>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</si>
  <si>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</si>
  <si>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</si>
  <si>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</si>
  <si>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</si>
  <si>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</si>
  <si>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</si>
  <si>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</si>
  <si>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</si>
  <si>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</si>
  <si>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</si>
  <si>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</si>
  <si>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</si>
  <si>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</si>
  <si>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</si>
  <si>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</si>
  <si>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</si>
  <si>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</si>
  <si>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</si>
  <si>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</si>
  <si>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</si>
  <si>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</si>
  <si>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</si>
  <si>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</si>
  <si>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</si>
  <si>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</si>
  <si>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</si>
  <si>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</si>
  <si>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</si>
  <si>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</si>
  <si>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</si>
  <si>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</si>
  <si>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</si>
  <si>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</si>
  <si>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</si>
  <si>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</si>
  <si>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</si>
  <si>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</si>
  <si>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</si>
  <si>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</si>
  <si>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</si>
  <si>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</si>
  <si>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</si>
  <si>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</si>
  <si>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</si>
  <si>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</si>
  <si>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</si>
  <si>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</si>
  <si>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</si>
  <si>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</si>
  <si>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</si>
  <si>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</si>
  <si>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</si>
  <si>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</si>
  <si>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</si>
  <si>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</si>
  <si>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</si>
  <si>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</si>
  <si>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</si>
  <si>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</si>
  <si>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</si>
  <si>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</si>
  <si>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</si>
  <si>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</si>
  <si>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</si>
  <si>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</si>
  <si>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</si>
  <si>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</si>
  <si>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</si>
  <si>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</si>
  <si>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</si>
  <si>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</si>
  <si>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</si>
  <si>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</si>
  <si>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</si>
  <si>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</si>
  <si>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</si>
  <si>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</si>
  <si>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</si>
  <si>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</si>
  <si>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</si>
  <si>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</si>
  <si>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</si>
  <si>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</si>
  <si>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</si>
  <si>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</si>
  <si>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</si>
  <si>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</si>
  <si>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</si>
  <si>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</si>
  <si>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</si>
  <si>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</si>
  <si>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</si>
  <si>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</si>
  <si>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</si>
  <si>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</si>
  <si>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</si>
  <si>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</si>
  <si>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</si>
  <si>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</si>
  <si>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</si>
  <si>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</si>
  <si>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</si>
  <si>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</si>
  <si>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</si>
  <si>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</si>
  <si>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</si>
  <si>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</si>
  <si>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</si>
  <si>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</si>
  <si>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</si>
  <si>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</si>
  <si>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</si>
  <si>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</si>
  <si>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</si>
  <si>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</si>
  <si>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</si>
  <si>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</si>
  <si>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</si>
  <si>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</si>
  <si>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</si>
  <si>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</si>
  <si>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</si>
  <si>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</si>
  <si>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</si>
  <si>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</si>
  <si>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</si>
  <si>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</si>
  <si>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</si>
  <si>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</si>
  <si>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</si>
  <si>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</si>
  <si>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</si>
  <si>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</si>
  <si>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</si>
  <si>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</si>
  <si>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</si>
  <si>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</si>
  <si>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</si>
  <si>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</si>
  <si>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</si>
  <si>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</si>
  <si>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</si>
  <si>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</si>
  <si>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</si>
  <si>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</si>
  <si>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</si>
  <si>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</si>
  <si>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</si>
  <si>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</si>
  <si>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</si>
  <si>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</si>
  <si>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</si>
  <si>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</si>
  <si>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</si>
  <si>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</si>
  <si>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</si>
  <si>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</si>
  <si>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</si>
  <si>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</si>
  <si>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</si>
  <si>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</si>
  <si>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</si>
  <si>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</si>
  <si>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</si>
  <si>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</si>
  <si>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</si>
  <si>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</si>
  <si>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</si>
  <si>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</si>
  <si>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</si>
  <si>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</si>
  <si>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</si>
  <si>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</si>
  <si>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</si>
  <si>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</si>
  <si>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</si>
  <si>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</si>
  <si>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</si>
  <si>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</si>
  <si>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</si>
  <si>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</si>
  <si>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</si>
  <si>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</si>
  <si>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</si>
  <si>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</si>
  <si>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</si>
  <si>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</si>
  <si>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</si>
  <si>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</si>
  <si>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</si>
  <si>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</si>
  <si>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</si>
  <si>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</si>
  <si>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</si>
  <si>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</si>
  <si>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</si>
  <si>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</si>
  <si>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</si>
  <si>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</si>
  <si>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</si>
  <si>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</si>
  <si>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</si>
  <si>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</si>
  <si>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</si>
  <si>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</si>
  <si>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</si>
  <si>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</si>
  <si>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</si>
  <si>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</si>
  <si>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</si>
  <si>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</si>
  <si>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</si>
  <si>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</si>
  <si>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</si>
  <si>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</si>
  <si>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</si>
  <si>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</si>
  <si>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</si>
  <si>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</si>
  <si>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</si>
  <si>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</si>
  <si>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</si>
  <si>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</si>
  <si>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</si>
  <si>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</si>
  <si>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</si>
  <si>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</si>
  <si>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</si>
  <si>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</si>
  <si>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</si>
  <si>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</si>
  <si>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</si>
  <si>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</si>
  <si>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</si>
  <si>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</si>
  <si>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</si>
  <si>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</si>
  <si>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</si>
  <si>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</si>
  <si>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</si>
  <si>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</si>
  <si>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</si>
  <si>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</si>
  <si>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</si>
  <si>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</si>
  <si>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</si>
  <si>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</si>
  <si>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</si>
  <si>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</si>
  <si>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</si>
  <si>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</si>
  <si>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</si>
  <si>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</si>
  <si>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</si>
  <si>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</si>
  <si>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</si>
  <si>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</si>
  <si>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</si>
  <si>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</si>
  <si>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</si>
  <si>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</si>
  <si>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</si>
  <si>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</si>
  <si>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</si>
  <si>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</si>
  <si>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</si>
  <si>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</si>
  <si>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</si>
  <si>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</si>
  <si>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</si>
  <si>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</si>
  <si>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</si>
  <si>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</si>
  <si>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</si>
  <si>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</si>
  <si>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</si>
  <si>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</si>
  <si>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</si>
  <si>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</si>
  <si>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</si>
  <si>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</si>
  <si>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</si>
  <si>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</si>
  <si>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</si>
  <si>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</si>
  <si>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</si>
  <si>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</si>
  <si>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</si>
  <si>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</si>
  <si>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</si>
  <si>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</si>
  <si>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</si>
  <si>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</si>
  <si>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</si>
  <si>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</si>
  <si>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</si>
  <si>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</si>
  <si>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</si>
  <si>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</si>
  <si>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</si>
  <si>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</si>
  <si>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</si>
  <si>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</si>
  <si>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</si>
  <si>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</si>
  <si>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</si>
  <si>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</si>
  <si>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</si>
  <si>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</si>
  <si>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</si>
  <si>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</si>
  <si>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</si>
  <si>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</si>
  <si>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</si>
  <si>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</si>
  <si>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</si>
  <si>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</si>
  <si>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</si>
  <si>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</si>
  <si>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</si>
  <si>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</si>
  <si>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</si>
  <si>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</si>
  <si>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</si>
  <si>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</si>
  <si>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</si>
  <si>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</si>
  <si>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</si>
  <si>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</si>
  <si>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</si>
  <si>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</si>
  <si>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</si>
  <si>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</si>
  <si>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</si>
  <si>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</si>
  <si>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</si>
  <si>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</si>
  <si>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</si>
  <si>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</si>
  <si>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</si>
  <si>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</si>
  <si>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</si>
  <si>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</si>
  <si>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</si>
  <si>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</si>
  <si>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</si>
  <si>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</si>
  <si>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</si>
  <si>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</si>
  <si>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</si>
  <si>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</si>
  <si>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</si>
  <si>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</si>
  <si>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</si>
  <si>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</si>
  <si>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</si>
  <si>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</si>
  <si>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</si>
  <si>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</si>
  <si>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</si>
  <si>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</si>
  <si>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</si>
  <si>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</si>
  <si>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</si>
  <si>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</si>
  <si>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</si>
  <si>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</si>
  <si>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</si>
  <si>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</si>
  <si>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</si>
  <si>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</si>
  <si>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</si>
  <si>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</si>
  <si>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</si>
  <si>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</si>
  <si>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</si>
  <si>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</si>
  <si>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</si>
  <si>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</si>
  <si>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</si>
  <si>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</si>
  <si>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</si>
  <si>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</si>
  <si>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</si>
  <si>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</si>
  <si>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</si>
  <si>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</si>
  <si>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</si>
  <si>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</si>
  <si>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</si>
  <si>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</si>
  <si>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</si>
  <si>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</si>
  <si>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</si>
  <si>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</si>
  <si>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</si>
  <si>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</si>
  <si>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</si>
  <si>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</si>
  <si>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</si>
  <si>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</si>
  <si>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</si>
  <si>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</si>
  <si>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</si>
  <si>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</si>
  <si>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</si>
  <si>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</si>
  <si>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</si>
  <si>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</si>
  <si>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</si>
  <si>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</si>
  <si>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</si>
  <si>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</si>
  <si>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</si>
  <si>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</si>
  <si>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</si>
  <si>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</si>
  <si>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</si>
  <si>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</si>
  <si>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</si>
  <si>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</si>
  <si>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</si>
  <si>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</si>
  <si>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</si>
  <si>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</si>
  <si>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</si>
  <si>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</si>
  <si>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</si>
  <si>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</si>
  <si>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</si>
  <si>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</si>
  <si>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</si>
  <si>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</si>
  <si>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</si>
  <si>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</si>
  <si>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</si>
  <si>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</si>
  <si>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</si>
  <si>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</si>
  <si>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</si>
  <si>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</si>
  <si>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</si>
  <si>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</si>
  <si>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</si>
  <si>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</si>
  <si>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</si>
  <si>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</si>
  <si>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</si>
  <si>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</si>
  <si>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</si>
  <si>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</si>
  <si>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</si>
  <si>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</si>
  <si>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</si>
  <si>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</si>
  <si>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</si>
  <si>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</si>
  <si>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</si>
  <si>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</si>
  <si>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</si>
  <si>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</si>
  <si>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</si>
  <si>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</si>
  <si>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</si>
  <si>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</si>
  <si>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</si>
  <si>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</si>
  <si>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</si>
  <si>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</si>
  <si>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</si>
  <si>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</si>
  <si>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</si>
  <si>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</si>
  <si>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</si>
  <si>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</si>
  <si>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</si>
  <si>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</si>
  <si>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</si>
  <si>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</si>
  <si>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</si>
  <si>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</si>
  <si>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</si>
  <si>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</si>
  <si>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</si>
  <si>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</si>
  <si>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</si>
  <si>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</si>
  <si>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</si>
  <si>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</si>
  <si>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</si>
  <si>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</si>
  <si>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</si>
  <si>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</si>
  <si>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</si>
  <si>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</si>
  <si>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</si>
  <si>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</si>
  <si>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</si>
  <si>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</si>
  <si>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</si>
  <si>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</si>
  <si>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</si>
  <si>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</si>
  <si>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</si>
  <si>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</si>
  <si>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</si>
  <si>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</si>
  <si>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</si>
  <si>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</si>
  <si>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</si>
  <si>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</si>
  <si>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</si>
  <si>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</si>
  <si>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</si>
  <si>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</si>
  <si>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</si>
  <si>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</si>
  <si>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</si>
  <si>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</si>
  <si>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</si>
  <si>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</si>
  <si>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</si>
  <si>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</si>
  <si>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</si>
  <si>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</si>
  <si>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</si>
  <si>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</si>
  <si>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</si>
  <si>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</si>
  <si>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</si>
  <si>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</si>
  <si>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</si>
  <si>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</si>
  <si>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</si>
  <si>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</si>
  <si>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</si>
  <si>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</si>
  <si>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</si>
  <si>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</si>
  <si>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</si>
  <si>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</si>
  <si>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</si>
  <si>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</si>
  <si>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</si>
  <si>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</si>
  <si>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</si>
  <si>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</si>
  <si>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</si>
  <si>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</si>
  <si>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</si>
  <si>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</si>
  <si>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</si>
  <si>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</si>
  <si>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</si>
  <si>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</si>
  <si>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</si>
  <si>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</si>
  <si>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</si>
  <si>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</si>
  <si>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</si>
  <si>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</si>
  <si>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</si>
  <si>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</si>
  <si>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</si>
  <si>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</si>
  <si>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</si>
  <si>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</si>
  <si>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</si>
  <si>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</si>
  <si>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</si>
  <si>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</si>
  <si>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</si>
  <si>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</si>
  <si>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</si>
  <si>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</si>
  <si>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</si>
  <si>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</si>
  <si>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</si>
  <si>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</si>
  <si>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</si>
  <si>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</si>
  <si>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</si>
  <si>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</si>
  <si>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</si>
  <si>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</si>
  <si>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</si>
  <si>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</si>
  <si>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</si>
  <si>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</si>
  <si>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</si>
  <si>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</si>
  <si>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</si>
  <si>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</si>
  <si>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</si>
  <si>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</si>
  <si>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</si>
  <si>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</si>
  <si>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</si>
  <si>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</si>
  <si>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</si>
  <si>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</si>
  <si>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</si>
  <si>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</si>
  <si>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</si>
  <si>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</si>
  <si>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</si>
  <si>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</si>
  <si>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</si>
  <si>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</si>
  <si>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</si>
  <si>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</si>
  <si>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</si>
  <si>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</si>
  <si>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</si>
  <si>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</si>
  <si>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</si>
  <si>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</si>
  <si>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</si>
  <si>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</si>
  <si>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</si>
  <si>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</si>
  <si>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</si>
  <si>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</si>
  <si>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</si>
  <si>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</si>
  <si>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</si>
  <si>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</si>
  <si>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</si>
  <si>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</si>
  <si>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</si>
  <si>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</si>
  <si>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</si>
  <si>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</si>
  <si>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</si>
  <si>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</si>
  <si>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</si>
  <si>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</si>
  <si>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</si>
  <si>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</si>
  <si>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</si>
  <si>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</si>
  <si>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</si>
  <si>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</si>
  <si>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</si>
  <si>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</si>
  <si>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</si>
  <si>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</si>
  <si>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</si>
  <si>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</si>
  <si>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</si>
  <si>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</si>
  <si>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</si>
  <si>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</si>
  <si>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</si>
  <si>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</si>
  <si>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</si>
  <si>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</si>
  <si>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</si>
  <si>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</si>
  <si>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</si>
  <si>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</si>
  <si>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</si>
  <si>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</si>
  <si>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</si>
  <si>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</si>
  <si>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</si>
  <si>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</si>
  <si>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</si>
  <si>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</si>
  <si>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</si>
  <si>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</si>
  <si>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</si>
  <si>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</si>
  <si>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</si>
  <si>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</si>
  <si>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</si>
  <si>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</si>
  <si>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</si>
  <si>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</si>
  <si>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</si>
  <si>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</si>
  <si>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</si>
  <si>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</si>
  <si>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</si>
  <si>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</si>
  <si>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</si>
  <si>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</si>
  <si>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</si>
  <si>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</si>
  <si>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</si>
  <si>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</si>
  <si>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</si>
  <si>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</si>
  <si>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</si>
  <si>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</si>
  <si>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</si>
  <si>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</si>
  <si>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</si>
  <si>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</si>
  <si>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</si>
  <si>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</si>
  <si>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</si>
  <si>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</si>
  <si>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</si>
  <si>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</si>
  <si>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</si>
  <si>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</si>
  <si>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</si>
  <si>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</si>
  <si>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</si>
  <si>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</si>
  <si>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</si>
  <si>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</si>
  <si>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</si>
  <si>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</si>
  <si>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</si>
  <si>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</si>
  <si>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</si>
  <si>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</si>
  <si>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</si>
  <si>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</si>
  <si>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</si>
  <si>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</si>
  <si>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</si>
  <si>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</si>
  <si>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</si>
  <si>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</si>
  <si>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</si>
  <si>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</si>
  <si>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</si>
  <si>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</si>
  <si>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</si>
  <si>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</si>
  <si>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</si>
  <si>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</si>
  <si>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</si>
  <si>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</si>
  <si>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</si>
  <si>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</si>
  <si>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</si>
  <si>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</si>
  <si>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</si>
  <si>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</si>
  <si>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</si>
  <si>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</si>
  <si>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</si>
  <si>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</si>
  <si>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</si>
  <si>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</si>
  <si>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</si>
  <si>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</si>
  <si>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</si>
  <si>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</si>
  <si>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</si>
  <si>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</si>
  <si>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</si>
  <si>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</si>
  <si>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</si>
  <si>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</si>
  <si>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</si>
  <si>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</si>
  <si>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</si>
  <si>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</si>
  <si>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</si>
  <si>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</si>
  <si>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</si>
  <si>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</si>
  <si>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</si>
  <si>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</si>
  <si>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</si>
  <si>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</si>
  <si>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</si>
  <si>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</si>
  <si>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</si>
  <si>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</si>
  <si>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</si>
  <si>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</si>
  <si>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</si>
  <si>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</si>
  <si>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</si>
  <si>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</si>
  <si>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</si>
  <si>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</si>
  <si>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</si>
  <si>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</si>
  <si>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</si>
  <si>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</si>
  <si>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</si>
  <si>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</si>
  <si>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</si>
  <si>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</si>
  <si>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</si>
  <si>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</si>
  <si>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</si>
  <si>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</si>
  <si>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</si>
  <si>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</si>
  <si>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</si>
  <si>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</si>
  <si>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</si>
  <si>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</si>
  <si>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</si>
  <si>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</si>
  <si>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</si>
  <si>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</si>
  <si>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</si>
  <si>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</si>
  <si>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</si>
  <si>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</si>
  <si>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</si>
  <si>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</si>
  <si>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</si>
  <si>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</si>
  <si>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</si>
  <si>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</si>
  <si>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</si>
  <si>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</si>
  <si>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</si>
  <si>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</si>
  <si>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</si>
  <si>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</si>
  <si>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</si>
  <si>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</si>
  <si>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</si>
  <si>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</si>
  <si>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</si>
  <si>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</si>
  <si>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</si>
  <si>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</si>
  <si>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</si>
  <si>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</si>
  <si>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</si>
  <si>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</si>
  <si>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</si>
  <si>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</si>
  <si>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</si>
  <si>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</si>
  <si>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</si>
  <si>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</si>
  <si>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</si>
  <si>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</si>
  <si>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</si>
  <si>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</si>
  <si>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</si>
  <si>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</si>
  <si>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</si>
  <si>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</si>
  <si>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</si>
  <si>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</si>
  <si>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</si>
  <si>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</si>
  <si>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</si>
  <si>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</si>
  <si>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</si>
  <si>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</si>
  <si>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</si>
  <si>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</si>
  <si>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</si>
  <si>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</si>
  <si>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</si>
  <si>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</si>
  <si>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</si>
  <si>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</si>
  <si>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</si>
  <si>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</si>
  <si>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</si>
  <si>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</si>
  <si>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</si>
  <si>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</si>
  <si>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</si>
  <si>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</si>
  <si>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</si>
  <si>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</si>
  <si>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</si>
  <si>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</si>
  <si>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</si>
  <si>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</si>
  <si>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</si>
  <si>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</si>
  <si>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</si>
  <si>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</si>
  <si>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</si>
  <si>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</si>
  <si>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</si>
  <si>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</si>
  <si>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</si>
  <si>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</si>
  <si>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</si>
  <si>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</si>
  <si>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</si>
  <si>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</si>
  <si>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</si>
  <si>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</si>
  <si>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</si>
  <si>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</si>
  <si>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</si>
  <si>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</si>
  <si>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</si>
  <si>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</si>
  <si>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</si>
  <si>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</si>
  <si>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</si>
  <si>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</si>
  <si>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</si>
  <si>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</si>
  <si>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</si>
  <si>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</si>
  <si>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</si>
  <si>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</si>
  <si>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</si>
  <si>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</si>
  <si>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</si>
  <si>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</si>
  <si>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</si>
  <si>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</si>
  <si>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</si>
  <si>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</si>
  <si>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</si>
  <si>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</si>
  <si>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</si>
  <si>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</si>
  <si>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</si>
  <si>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</si>
  <si>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</si>
  <si>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</si>
  <si>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</si>
  <si>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</si>
  <si>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</si>
  <si>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</si>
  <si>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</si>
  <si>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</si>
  <si>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</si>
  <si>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</si>
  <si>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</si>
  <si>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</si>
  <si>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</si>
  <si>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</si>
  <si>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</si>
  <si>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</si>
  <si>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</si>
  <si>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</si>
  <si>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</si>
  <si>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</si>
  <si>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</si>
  <si>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</si>
  <si>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</si>
  <si>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</si>
  <si>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</si>
  <si>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</si>
  <si>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</si>
  <si>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</si>
  <si>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</si>
  <si>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</si>
  <si>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</si>
  <si>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</si>
  <si>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</si>
  <si>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</si>
  <si>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</si>
  <si>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</si>
  <si>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</si>
  <si>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</si>
  <si>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</si>
  <si>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</si>
  <si>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</si>
  <si>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</si>
  <si>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</si>
  <si>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</si>
  <si>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</si>
  <si>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</si>
  <si>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</si>
  <si>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</si>
  <si>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</si>
  <si>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</si>
  <si>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</si>
  <si>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</si>
  <si>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</si>
  <si>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</si>
  <si>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</si>
  <si>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</si>
  <si>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</si>
  <si>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</si>
  <si>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</si>
  <si>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</si>
  <si>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</si>
  <si>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</si>
  <si>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</si>
  <si>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</si>
  <si>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</si>
  <si>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</si>
  <si>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</si>
  <si>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</si>
  <si>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</si>
  <si>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</si>
  <si>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</si>
  <si>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</si>
  <si>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</si>
  <si>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</si>
  <si>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</si>
  <si>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</si>
  <si>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</si>
  <si>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</si>
  <si>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</si>
  <si>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</si>
  <si>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</si>
  <si>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</si>
  <si>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</si>
  <si>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</si>
  <si>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</si>
  <si>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</si>
  <si>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</si>
  <si>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</si>
  <si>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</si>
  <si>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</si>
  <si>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</si>
  <si>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</si>
  <si>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</si>
  <si>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</si>
  <si>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</si>
  <si>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</si>
  <si>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</si>
  <si>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</si>
  <si>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</si>
  <si>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</si>
  <si>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</si>
  <si>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</si>
  <si>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</si>
  <si>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</si>
  <si>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</si>
  <si>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</si>
  <si>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</si>
  <si>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</si>
  <si>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</si>
  <si>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</si>
  <si>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</si>
  <si>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</si>
  <si>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</si>
  <si>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</si>
  <si>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</si>
  <si>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</si>
  <si>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</si>
  <si>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</si>
  <si>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</si>
  <si>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</si>
  <si>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</si>
  <si>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</si>
  <si>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</si>
  <si>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</si>
  <si>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</si>
  <si>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</si>
  <si>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</si>
  <si>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</si>
  <si>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</si>
  <si>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</si>
  <si>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</si>
  <si>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</si>
  <si>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</si>
  <si>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</si>
  <si>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</si>
  <si>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</si>
  <si>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</si>
  <si>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</si>
  <si>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</si>
  <si>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</si>
  <si>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</si>
  <si>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</si>
  <si>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</si>
  <si>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</si>
  <si>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</si>
  <si>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</si>
  <si>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</si>
  <si>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</si>
  <si>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</si>
  <si>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</si>
  <si>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</si>
  <si>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</si>
  <si>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</si>
  <si>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</si>
  <si>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</si>
  <si>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</si>
  <si>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</si>
  <si>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</si>
  <si>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</si>
  <si>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</si>
  <si>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</si>
  <si>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</si>
  <si>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</si>
  <si>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</si>
  <si>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</si>
  <si>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</si>
  <si>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</si>
  <si>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</si>
  <si>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</si>
  <si>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</si>
  <si>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</si>
  <si>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</si>
  <si>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</si>
  <si>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</si>
  <si>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</si>
  <si>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</si>
  <si>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</si>
  <si>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</si>
  <si>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</si>
  <si>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</si>
  <si>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</si>
  <si>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</si>
  <si>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</si>
  <si>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</si>
  <si>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</si>
  <si>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</si>
  <si>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</si>
  <si>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</si>
  <si>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</si>
  <si>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</si>
  <si>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</si>
  <si>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</si>
  <si>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</si>
  <si>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</si>
  <si>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</si>
  <si>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</si>
  <si>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</si>
  <si>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</si>
  <si>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</si>
  <si>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</si>
  <si>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</si>
  <si>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</si>
  <si>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</si>
  <si>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</si>
  <si>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</si>
  <si>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</si>
  <si>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</si>
  <si>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</si>
  <si>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</si>
  <si>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</si>
  <si>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</si>
  <si>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</si>
  <si>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</si>
  <si>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</si>
  <si>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</si>
  <si>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</si>
  <si>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</si>
  <si>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</si>
  <si>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</si>
  <si>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</si>
  <si>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</si>
  <si>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</si>
  <si>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</si>
  <si>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</si>
  <si>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</si>
  <si>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</si>
  <si>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</si>
  <si>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</si>
  <si>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</si>
  <si>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</si>
  <si>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</si>
  <si>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</si>
  <si>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</si>
  <si>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</si>
  <si>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</si>
  <si>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</si>
  <si>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</si>
  <si>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</si>
  <si>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</si>
  <si>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</si>
  <si>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</si>
  <si>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</si>
  <si>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</si>
  <si>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</si>
  <si>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</si>
  <si>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</si>
  <si>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</si>
  <si>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</si>
  <si>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</si>
  <si>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</si>
  <si>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</si>
  <si>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</si>
  <si>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</si>
  <si>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</si>
  <si>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</si>
  <si>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</si>
  <si>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</si>
  <si>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</si>
  <si>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</si>
  <si>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</si>
  <si>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</si>
  <si>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</si>
  <si>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</si>
  <si>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</si>
  <si>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</si>
  <si>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</si>
  <si>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</si>
  <si>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</si>
  <si>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</si>
  <si>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</si>
  <si>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</si>
  <si>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</si>
  <si>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</si>
  <si>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</si>
  <si>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</si>
  <si>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</si>
  <si>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</si>
  <si>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</si>
  <si>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</si>
  <si>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</si>
  <si>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</si>
  <si>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</si>
  <si>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</si>
  <si>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</si>
  <si>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</si>
  <si>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</si>
  <si>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</si>
  <si>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</si>
  <si>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</si>
  <si>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</si>
  <si>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</si>
  <si>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</si>
  <si>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</si>
  <si>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</si>
  <si>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</si>
  <si>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</si>
  <si>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</si>
  <si>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</si>
  <si>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</si>
  <si>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</si>
  <si>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</si>
  <si>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</si>
  <si>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</si>
  <si>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</si>
  <si>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</si>
  <si>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</si>
  <si>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</si>
  <si>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</si>
  <si>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</si>
  <si>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</si>
  <si>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</si>
  <si>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</si>
  <si>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</si>
  <si>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</si>
  <si>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</si>
  <si>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</si>
  <si>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</si>
  <si>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</si>
  <si>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</si>
  <si>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</si>
  <si>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</si>
  <si>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</si>
  <si>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</si>
  <si>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</si>
  <si>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</si>
  <si>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</si>
  <si>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</si>
  <si>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</si>
  <si>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</si>
  <si>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</si>
  <si>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</si>
  <si>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</si>
  <si>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</si>
  <si>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</si>
  <si>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</si>
  <si>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</si>
  <si>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</si>
  <si>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</si>
  <si>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</si>
  <si>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</si>
  <si>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</si>
  <si>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</si>
  <si>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</si>
  <si>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</si>
  <si>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</si>
  <si>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</si>
  <si>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</si>
  <si>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</si>
  <si>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</si>
  <si>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</si>
  <si>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</si>
  <si>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</si>
  <si>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</si>
  <si>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</si>
  <si>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</si>
  <si>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</si>
  <si>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</si>
  <si>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</si>
  <si>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</si>
  <si>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</si>
  <si>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</si>
  <si>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</si>
  <si>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</si>
  <si>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</si>
  <si>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</si>
  <si>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</si>
  <si>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</si>
  <si>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</si>
  <si>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</si>
  <si>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</si>
  <si>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</si>
  <si>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</si>
  <si>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</si>
  <si>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</si>
  <si>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</si>
  <si>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</si>
  <si>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</si>
  <si>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</si>
  <si>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</si>
  <si>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</si>
  <si>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</si>
  <si>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</si>
  <si>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</si>
  <si>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</si>
  <si>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</si>
  <si>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</si>
  <si>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</si>
  <si>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</si>
  <si>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</si>
  <si>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</si>
  <si>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</si>
  <si>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</si>
  <si>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</si>
  <si>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</si>
  <si>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</si>
  <si>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</si>
  <si>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</si>
  <si>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</si>
  <si>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</si>
  <si>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</si>
  <si>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</si>
  <si>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</si>
  <si>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</si>
  <si>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</si>
  <si>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</si>
  <si>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</si>
  <si>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</si>
  <si>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</si>
  <si>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</si>
  <si>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</si>
  <si>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</si>
  <si>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</si>
  <si>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</si>
  <si>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</si>
  <si>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</si>
  <si>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</si>
  <si>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</si>
  <si>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</si>
  <si>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</si>
  <si>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</si>
  <si>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</si>
  <si>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</si>
  <si>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</si>
  <si>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</si>
  <si>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</si>
  <si>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</si>
  <si>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</si>
  <si>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</si>
  <si>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</si>
  <si>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</si>
  <si>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</si>
  <si>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</si>
  <si>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</si>
  <si>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</si>
  <si>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</si>
  <si>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</si>
  <si>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</si>
  <si>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</si>
  <si>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</si>
  <si>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</si>
  <si>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</si>
  <si>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</si>
  <si>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</si>
  <si>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</si>
  <si>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</si>
  <si>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</si>
  <si>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</si>
  <si>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</si>
  <si>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</si>
  <si>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</si>
  <si>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</si>
  <si>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</si>
  <si>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</si>
  <si>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</si>
  <si>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</si>
  <si>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</si>
  <si>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</si>
  <si>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</si>
  <si>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</si>
  <si>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</si>
  <si>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</si>
  <si>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</si>
  <si>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</si>
  <si>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</si>
  <si>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</si>
  <si>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</si>
  <si>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</si>
  <si>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</si>
  <si>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</si>
  <si>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</si>
  <si>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</si>
  <si>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</si>
  <si>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</si>
  <si>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</si>
  <si>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</si>
  <si>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</si>
  <si>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</si>
  <si>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</si>
  <si>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</si>
  <si>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</si>
  <si>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</si>
  <si>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</si>
  <si>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</si>
  <si>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</si>
  <si>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</si>
  <si>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</si>
  <si>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</si>
  <si>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</si>
  <si>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</si>
  <si>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</si>
  <si>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</si>
  <si>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</si>
  <si>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</si>
  <si>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</si>
  <si>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</si>
  <si>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</si>
  <si>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</si>
  <si>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</si>
  <si>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</si>
  <si>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</si>
  <si>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</si>
  <si>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</si>
  <si>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</si>
  <si>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</si>
  <si>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</si>
  <si>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</si>
  <si>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</si>
  <si>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</si>
  <si>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</si>
  <si>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</si>
  <si>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</si>
  <si>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</si>
  <si>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</si>
  <si>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</si>
  <si>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</si>
  <si>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</si>
  <si>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</si>
  <si>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</si>
  <si>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</si>
  <si>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</si>
  <si>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</si>
  <si>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</si>
  <si>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</si>
  <si>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</si>
  <si>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</si>
  <si>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</si>
  <si>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</si>
  <si>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</si>
  <si>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</si>
  <si>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</si>
  <si>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</si>
  <si>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</si>
  <si>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</si>
  <si>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</si>
  <si>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</si>
  <si>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</si>
  <si>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</si>
  <si>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</si>
  <si>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</si>
  <si>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</si>
  <si>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</si>
  <si>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</si>
  <si>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</si>
  <si>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</si>
  <si>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</si>
  <si>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</si>
  <si>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</si>
  <si>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</si>
  <si>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</si>
  <si>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</si>
  <si>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</si>
  <si>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</si>
  <si>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</si>
  <si>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</si>
  <si>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</si>
  <si>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</si>
  <si>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</si>
  <si>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</si>
  <si>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</si>
  <si>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</si>
  <si>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</si>
  <si>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</si>
  <si>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</si>
  <si>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</si>
  <si>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</si>
  <si>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</si>
  <si>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</si>
  <si>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</si>
  <si>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</si>
  <si>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</si>
  <si>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</si>
  <si>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</si>
  <si>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</si>
  <si>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</si>
  <si>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</si>
  <si>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</si>
  <si>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</si>
  <si>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</si>
  <si>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</si>
  <si>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</si>
  <si>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</si>
  <si>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</si>
  <si>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</si>
  <si>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</si>
  <si>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</si>
  <si>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</si>
  <si>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</si>
  <si>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</si>
  <si>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</si>
  <si>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</si>
  <si>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</si>
  <si>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</si>
  <si>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</si>
  <si>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</si>
  <si>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</si>
  <si>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</si>
  <si>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</si>
  <si>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</si>
  <si>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</si>
  <si>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</si>
  <si>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</si>
  <si>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</si>
  <si>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</si>
  <si>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</si>
  <si>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</si>
  <si>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</si>
  <si>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</si>
  <si>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</si>
  <si>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</si>
  <si>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</si>
  <si>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</si>
  <si>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</si>
  <si>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</si>
  <si>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</si>
  <si>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</si>
  <si>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</si>
  <si>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</si>
  <si>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</si>
  <si>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</si>
  <si>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</si>
  <si>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</si>
  <si>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</si>
  <si>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</si>
  <si>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</si>
  <si>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</si>
  <si>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</si>
  <si>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</si>
  <si>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</si>
  <si>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</si>
  <si>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</si>
  <si>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</si>
  <si>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</si>
  <si>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</si>
  <si>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</si>
  <si>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</si>
  <si>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</si>
  <si>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</si>
  <si>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</si>
  <si>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</si>
  <si>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</si>
  <si>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</si>
  <si>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</si>
  <si>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</si>
  <si>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</si>
  <si>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</si>
  <si>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</si>
  <si>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</si>
  <si>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</si>
  <si>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</si>
  <si>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</si>
  <si>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</si>
  <si>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</si>
  <si>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</si>
  <si>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</si>
  <si>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</si>
  <si>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</si>
  <si>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</si>
  <si>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</si>
  <si>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</si>
  <si>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</si>
  <si>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</si>
  <si>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</si>
  <si>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</si>
  <si>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</si>
  <si>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</si>
  <si>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</si>
  <si>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</si>
  <si>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</si>
  <si>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</si>
  <si>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</si>
  <si>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</si>
  <si>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</si>
  <si>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</si>
  <si>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</si>
  <si>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</si>
  <si>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</si>
  <si>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</si>
  <si>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</si>
  <si>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</si>
  <si>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</si>
  <si>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</si>
  <si>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</si>
  <si>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</si>
  <si>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</si>
  <si>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</si>
  <si>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</si>
  <si>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</si>
  <si>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</si>
  <si>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</si>
  <si>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</si>
  <si>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</si>
  <si>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</si>
  <si>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</si>
  <si>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</si>
  <si>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</si>
  <si>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</si>
  <si>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</si>
  <si>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</si>
  <si>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</si>
  <si>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</si>
  <si>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</si>
  <si>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</si>
  <si>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</si>
  <si>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</si>
  <si>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</si>
  <si>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</si>
  <si>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</si>
  <si>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</si>
  <si>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</si>
  <si>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</si>
  <si>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</si>
  <si>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</si>
  <si>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</si>
  <si>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</si>
  <si>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</si>
  <si>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</si>
  <si>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</si>
  <si>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</si>
  <si>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</si>
  <si>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</si>
  <si>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</si>
  <si>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</si>
  <si>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</si>
  <si>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</si>
  <si>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</si>
  <si>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</si>
  <si>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</si>
  <si>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</si>
  <si>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</si>
  <si>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</si>
  <si>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</si>
  <si>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</si>
  <si>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</si>
  <si>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</si>
  <si>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</si>
  <si>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</si>
  <si>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</si>
  <si>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</si>
  <si>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</si>
  <si>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</si>
  <si>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</si>
  <si>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</si>
  <si>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</si>
  <si>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</si>
  <si>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</si>
  <si>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</si>
  <si>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</si>
  <si>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</si>
  <si>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</si>
  <si>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</si>
  <si>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</si>
  <si>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</si>
  <si>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</si>
  <si>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</si>
  <si>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</si>
  <si>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</si>
  <si>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</si>
  <si>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</si>
  <si>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</si>
  <si>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</si>
  <si>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</si>
  <si>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</si>
  <si>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</si>
  <si>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</si>
  <si>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</si>
  <si>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</si>
  <si>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</si>
  <si>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</si>
  <si>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</si>
  <si>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</si>
  <si>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</si>
  <si>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</si>
  <si>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</si>
  <si>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</si>
  <si>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</si>
  <si>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</si>
  <si>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</si>
  <si>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</si>
  <si>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</si>
  <si>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</si>
  <si>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</si>
  <si>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</si>
  <si>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</si>
  <si>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</si>
  <si>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</si>
  <si>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</si>
  <si>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</si>
  <si>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</si>
  <si>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</si>
  <si>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</si>
  <si>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</si>
  <si>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</si>
  <si>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</si>
  <si>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</si>
  <si>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</si>
  <si>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</si>
  <si>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</si>
  <si>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</si>
  <si>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</si>
  <si>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</si>
  <si>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</si>
  <si>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</si>
  <si>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</si>
  <si>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</si>
  <si>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</si>
  <si>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</si>
  <si>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</si>
  <si>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</si>
  <si>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</si>
  <si>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</si>
  <si>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</si>
  <si>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</si>
  <si>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</si>
  <si>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</si>
  <si>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</si>
  <si>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</si>
  <si>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</si>
  <si>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</si>
  <si>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</si>
  <si>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</si>
  <si>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</si>
  <si>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</si>
  <si>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</si>
  <si>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</si>
  <si>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</si>
  <si>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</si>
  <si>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</si>
  <si>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</si>
  <si>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</si>
  <si>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</si>
  <si>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</si>
  <si>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</si>
  <si>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</si>
  <si>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</si>
  <si>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</si>
  <si>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</si>
  <si>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</si>
  <si>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</si>
  <si>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</si>
  <si>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</si>
  <si>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</si>
  <si>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</si>
  <si>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</si>
  <si>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</si>
  <si>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</si>
  <si>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</si>
  <si>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</si>
  <si>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</si>
  <si>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</si>
  <si>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</si>
  <si>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</si>
  <si>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</si>
  <si>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</si>
  <si>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</si>
  <si>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</si>
  <si>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</si>
  <si>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</si>
  <si>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</si>
  <si>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</si>
  <si>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</si>
  <si>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</si>
  <si>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</si>
  <si>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</si>
  <si>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</si>
  <si>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</si>
  <si>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</si>
  <si>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</si>
  <si>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</si>
  <si>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</si>
  <si>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</si>
  <si>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</si>
  <si>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</si>
  <si>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</si>
  <si>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</si>
  <si>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</si>
  <si>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</si>
  <si>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</si>
  <si>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</si>
  <si>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</si>
  <si>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</si>
  <si>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</si>
  <si>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</si>
  <si>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</si>
  <si>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</si>
  <si>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</si>
  <si>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</si>
  <si>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</si>
  <si>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</si>
  <si>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</si>
  <si>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</si>
  <si>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</si>
  <si>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</si>
  <si>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</si>
  <si>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</si>
  <si>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</si>
  <si>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</si>
  <si>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</si>
  <si>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</si>
  <si>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</si>
  <si>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</si>
  <si>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</si>
  <si>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</si>
  <si>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</si>
  <si>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</si>
  <si>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</si>
  <si>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</si>
  <si>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</si>
  <si>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</si>
  <si>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</si>
  <si>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</si>
  <si>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</si>
  <si>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</si>
  <si>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</si>
  <si>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</si>
  <si>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</si>
  <si>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</si>
  <si>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</si>
  <si>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</si>
  <si>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</si>
  <si>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</si>
  <si>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</si>
  <si>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</si>
  <si>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</si>
  <si>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</si>
  <si>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</si>
  <si>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</si>
  <si>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</si>
  <si>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</si>
  <si>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</si>
  <si>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</si>
  <si>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</si>
  <si>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</si>
  <si>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</si>
  <si>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</si>
  <si>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</si>
  <si>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</si>
  <si>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</si>
  <si>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</si>
  <si>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</si>
  <si>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</si>
  <si>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</si>
  <si>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</si>
  <si>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</si>
  <si>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</si>
  <si>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</si>
  <si>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</si>
  <si>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</si>
  <si>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</si>
  <si>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</si>
  <si>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</si>
  <si>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</si>
  <si>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</si>
  <si>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</si>
  <si>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</si>
  <si>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</si>
  <si>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</si>
  <si>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</si>
  <si>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</si>
  <si>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</si>
  <si>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</si>
  <si>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</si>
  <si>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</si>
  <si>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</si>
  <si>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</si>
  <si>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</si>
  <si>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</si>
  <si>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</si>
  <si>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</si>
  <si>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</si>
  <si>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</si>
  <si>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</si>
  <si>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</si>
  <si>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</si>
  <si>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</si>
  <si>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</si>
  <si>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</si>
  <si>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</si>
  <si>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</si>
  <si>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</si>
  <si>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</si>
  <si>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</si>
  <si>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</si>
  <si>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</si>
  <si>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</si>
  <si>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</si>
  <si>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</si>
  <si>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</si>
  <si>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</si>
  <si>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</si>
  <si>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</si>
  <si>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</si>
  <si>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</si>
  <si>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</si>
  <si>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</si>
  <si>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</si>
  <si>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</si>
  <si>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</si>
  <si>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</si>
  <si>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</si>
  <si>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</si>
  <si>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</si>
  <si>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</si>
  <si>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</si>
  <si>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</si>
  <si>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</si>
  <si>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</si>
  <si>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</si>
  <si>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</si>
  <si>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</si>
  <si>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</si>
  <si>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</si>
  <si>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</si>
  <si>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</si>
  <si>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</si>
  <si>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</si>
  <si>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</si>
  <si>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</si>
  <si>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</si>
  <si>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</si>
  <si>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</si>
  <si>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</si>
  <si>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</si>
  <si>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</si>
  <si>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</si>
  <si>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</si>
  <si>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</si>
  <si>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</si>
  <si>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</si>
  <si>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</si>
  <si>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</si>
  <si>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</si>
  <si>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</si>
  <si>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</si>
  <si>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</si>
  <si>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</si>
  <si>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</si>
  <si>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</si>
  <si>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</si>
  <si>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</si>
  <si>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</si>
  <si>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</si>
  <si>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</si>
  <si>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</si>
  <si>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</si>
  <si>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</si>
  <si>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</si>
  <si>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</si>
  <si>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</si>
  <si>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</si>
  <si>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</si>
  <si>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</si>
  <si>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</si>
  <si>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</si>
  <si>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</si>
  <si>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</si>
  <si>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</si>
  <si>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</si>
  <si>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</si>
  <si>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</si>
  <si>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</si>
  <si>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</si>
  <si>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</si>
  <si>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</si>
  <si>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</si>
  <si>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</si>
  <si>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</si>
  <si>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</si>
  <si>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</si>
  <si>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</si>
  <si>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</si>
  <si>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</si>
  <si>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</si>
  <si>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</si>
  <si>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</si>
  <si>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</si>
  <si>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</si>
  <si>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</si>
  <si>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</si>
  <si>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</si>
  <si>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</si>
  <si>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</si>
  <si>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</si>
  <si>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</si>
  <si>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</si>
  <si>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</si>
  <si>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</si>
  <si>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</si>
  <si>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</si>
  <si>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</si>
  <si>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</si>
  <si>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</si>
  <si>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</si>
  <si>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</si>
  <si>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</si>
  <si>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</si>
  <si>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</si>
  <si>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</si>
  <si>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</si>
  <si>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</si>
  <si>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</si>
  <si>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</si>
  <si>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</si>
  <si>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</si>
  <si>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</si>
  <si>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</si>
  <si>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</si>
  <si>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</si>
  <si>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</si>
  <si>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</si>
  <si>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</si>
  <si>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</si>
  <si>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</si>
  <si>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</si>
  <si>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</si>
  <si>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</si>
  <si>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</si>
  <si>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</si>
  <si>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</si>
  <si>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</si>
  <si>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</si>
  <si>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</si>
  <si>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</si>
  <si>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</si>
  <si>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</si>
  <si>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</si>
  <si>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</si>
  <si>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</si>
  <si>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</si>
  <si>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</si>
  <si>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</si>
  <si>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</si>
  <si>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</si>
  <si>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</si>
  <si>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</si>
  <si>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</si>
  <si>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</si>
  <si>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</si>
  <si>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</si>
  <si>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</si>
  <si>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</si>
  <si>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</si>
  <si>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</si>
  <si>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</si>
  <si>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</si>
  <si>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</si>
  <si>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</si>
  <si>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</si>
  <si>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</si>
  <si>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</si>
  <si>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</si>
  <si>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</si>
  <si>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</si>
  <si>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</si>
  <si>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</si>
  <si>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</si>
  <si>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</si>
  <si>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</si>
  <si>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</si>
  <si>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</si>
  <si>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</si>
  <si>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</si>
  <si>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</si>
  <si>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</si>
  <si>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</si>
  <si>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</si>
  <si>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</si>
  <si>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</si>
  <si>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</si>
  <si>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</si>
  <si>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</si>
  <si>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</si>
  <si>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</si>
  <si>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</si>
  <si>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</si>
  <si>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</si>
  <si>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</si>
  <si>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</si>
  <si>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</si>
  <si>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</si>
  <si>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</si>
  <si>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</si>
  <si>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</si>
  <si>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</si>
  <si>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</si>
  <si>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</si>
  <si>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</si>
  <si>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</si>
  <si>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</si>
  <si>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</si>
  <si>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</si>
  <si>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</si>
  <si>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</si>
  <si>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</si>
  <si>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</si>
  <si>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</si>
  <si>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</si>
  <si>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</si>
  <si>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</si>
  <si>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</si>
  <si>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</si>
  <si>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</si>
  <si>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</si>
  <si>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</si>
  <si>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</si>
  <si>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</si>
  <si>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</si>
  <si>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</si>
  <si>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</si>
  <si>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</si>
  <si>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</si>
  <si>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</si>
  <si>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</si>
  <si>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</si>
  <si>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</si>
  <si>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</si>
  <si>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</si>
  <si>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</si>
  <si>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</si>
  <si>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</si>
  <si>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</si>
  <si>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</si>
  <si>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</si>
  <si>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</si>
  <si>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</si>
  <si>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</si>
  <si>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</si>
  <si>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</si>
  <si>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</si>
  <si>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</si>
  <si>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</si>
  <si>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</si>
  <si>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</si>
  <si>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</si>
  <si>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</si>
  <si>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</si>
  <si>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</si>
  <si>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</si>
  <si>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</si>
  <si>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</si>
  <si>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</si>
  <si>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</si>
  <si>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</si>
  <si>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</si>
  <si>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</si>
  <si>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</si>
  <si>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</si>
  <si>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</si>
  <si>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</si>
  <si>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</si>
  <si>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</si>
  <si>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</si>
  <si>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</si>
  <si>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</si>
  <si>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</si>
  <si>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</si>
  <si>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</si>
  <si>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</si>
  <si>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</si>
  <si>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</si>
  <si>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</si>
  <si>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</si>
  <si>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</si>
  <si>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</si>
  <si>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</si>
  <si>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</si>
  <si>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</si>
  <si>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</si>
  <si>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</si>
  <si>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</si>
  <si>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</si>
  <si>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</si>
  <si>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</si>
  <si>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</si>
  <si>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</si>
  <si>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</si>
  <si>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</si>
  <si>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</si>
  <si>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</si>
  <si>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</si>
  <si>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</si>
  <si>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</si>
  <si>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</si>
  <si>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</si>
  <si>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</si>
  <si>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</si>
  <si>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</si>
  <si>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</si>
  <si>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</si>
  <si>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</si>
  <si>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</si>
  <si>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</si>
  <si>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</si>
  <si>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</si>
  <si>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</si>
  <si>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</si>
  <si>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</si>
  <si>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</si>
  <si>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</si>
  <si>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</si>
  <si>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</si>
  <si>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</si>
  <si>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</si>
  <si>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</si>
  <si>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</si>
  <si>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</si>
  <si>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</si>
  <si>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</si>
  <si>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</si>
  <si>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</si>
  <si>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</si>
  <si>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</si>
  <si>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</si>
  <si>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</si>
  <si>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</si>
  <si>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</si>
  <si>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</si>
  <si>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</si>
  <si>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</si>
  <si>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</si>
  <si>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</si>
  <si>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</si>
  <si>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</si>
  <si>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</si>
  <si>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</si>
  <si>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</si>
  <si>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</si>
  <si>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</si>
  <si>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</si>
  <si>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</si>
  <si>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</si>
  <si>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</si>
  <si>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</si>
  <si>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</si>
  <si>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</si>
  <si>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</si>
  <si>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</si>
  <si>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</si>
  <si>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</si>
  <si>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</si>
  <si>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</si>
  <si>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</si>
  <si>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</si>
  <si>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</si>
  <si>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</si>
  <si>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</si>
  <si>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</si>
  <si>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</si>
  <si>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</si>
  <si>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</si>
  <si>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</si>
  <si>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</si>
  <si>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</si>
  <si>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</si>
  <si>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</si>
  <si>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</si>
  <si>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</si>
  <si>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</si>
  <si>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</si>
  <si>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</si>
  <si>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</si>
  <si>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</si>
  <si>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</si>
  <si>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</si>
  <si>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</si>
  <si>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</si>
  <si>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</si>
  <si>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</si>
  <si>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</si>
  <si>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</si>
  <si>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</si>
  <si>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</si>
  <si>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</si>
  <si>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</si>
  <si>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</si>
  <si>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</si>
  <si>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</si>
  <si>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</si>
  <si>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</si>
  <si>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</si>
  <si>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</si>
  <si>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</si>
  <si>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</si>
  <si>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</si>
  <si>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</si>
  <si>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</si>
  <si>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</si>
  <si>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</si>
  <si>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</si>
  <si>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</si>
  <si>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</si>
  <si>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</si>
  <si>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</si>
  <si>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</si>
  <si>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</si>
  <si>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</si>
  <si>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</si>
  <si>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</si>
  <si>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</si>
  <si>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</si>
  <si>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</si>
  <si>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</si>
  <si>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</si>
  <si>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</si>
  <si>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</si>
  <si>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</si>
  <si>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</si>
  <si>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</si>
  <si>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</si>
  <si>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</si>
  <si>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</si>
  <si>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</si>
  <si>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</si>
  <si>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</si>
  <si>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</si>
  <si>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</si>
  <si>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</si>
  <si>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</si>
  <si>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</si>
  <si>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</si>
  <si>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</si>
  <si>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</si>
  <si>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</si>
  <si>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</si>
  <si>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</si>
  <si>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</si>
  <si>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</si>
  <si>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</si>
  <si>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</si>
  <si>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</si>
  <si>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</si>
  <si>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</si>
  <si>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</si>
  <si>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</si>
  <si>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</si>
  <si>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</si>
  <si>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</si>
  <si>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</si>
  <si>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</si>
  <si>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</si>
  <si>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</si>
  <si>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</si>
  <si>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</si>
  <si>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</si>
  <si>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</si>
  <si>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</si>
  <si>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</si>
  <si>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</si>
  <si>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</si>
  <si>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</si>
  <si>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</si>
  <si>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</si>
  <si>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</si>
  <si>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</si>
  <si>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</si>
  <si>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</si>
  <si>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</si>
  <si>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</si>
  <si>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</si>
  <si>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</si>
  <si>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</si>
  <si>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</si>
  <si>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</si>
  <si>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</si>
  <si>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</si>
  <si>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</si>
  <si>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</si>
  <si>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</si>
  <si>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</si>
  <si>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</si>
  <si>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</si>
  <si>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</si>
  <si>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</si>
  <si>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</si>
  <si>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</si>
  <si>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</si>
  <si>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</si>
  <si>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</si>
  <si>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</si>
  <si>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</si>
  <si>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</si>
  <si>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</si>
  <si>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</si>
  <si>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</si>
  <si>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</si>
  <si>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</si>
  <si>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</si>
  <si>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</si>
  <si>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</si>
  <si>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</si>
  <si>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</si>
  <si>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</si>
  <si>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</si>
  <si>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</si>
  <si>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</si>
  <si>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</si>
  <si>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</si>
  <si>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</si>
  <si>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</si>
  <si>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</si>
  <si>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</si>
  <si>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</si>
  <si>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</si>
  <si>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</si>
  <si>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</si>
  <si>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</si>
  <si>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</si>
  <si>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</si>
  <si>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</si>
  <si>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</si>
  <si>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</si>
  <si>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</si>
  <si>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</si>
  <si>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</si>
  <si>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</si>
  <si>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</si>
  <si>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</si>
  <si>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</si>
  <si>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</si>
  <si>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</si>
  <si>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</si>
  <si>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</si>
  <si>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</si>
  <si>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</si>
  <si>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</si>
  <si>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</si>
  <si>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</si>
  <si>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</si>
  <si>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</si>
  <si>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</si>
  <si>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</si>
  <si>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</si>
  <si>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</si>
  <si>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</si>
  <si>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</si>
  <si>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</si>
  <si>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</si>
  <si>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</si>
  <si>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</si>
  <si>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</si>
  <si>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</si>
  <si>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</si>
  <si>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</si>
  <si>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</si>
  <si>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</si>
  <si>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</si>
  <si>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</si>
  <si>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</si>
  <si>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</si>
  <si>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</si>
  <si>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</si>
  <si>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</si>
  <si>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</si>
  <si>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</si>
  <si>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</si>
  <si>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</si>
  <si>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</si>
  <si>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</si>
  <si>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</si>
  <si>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</si>
  <si>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</si>
  <si>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</si>
  <si>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</si>
  <si>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</si>
  <si>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</si>
  <si>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</si>
  <si>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</si>
  <si>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</si>
  <si>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</si>
  <si>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</si>
  <si>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</si>
  <si>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</si>
  <si>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</si>
  <si>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</si>
  <si>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</si>
  <si>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</si>
  <si>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</si>
  <si>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</si>
  <si>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</si>
  <si>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</si>
  <si>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</si>
  <si>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</si>
  <si>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</si>
  <si>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</si>
  <si>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</si>
  <si>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</si>
  <si>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</si>
  <si>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</si>
  <si>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</si>
  <si>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</si>
  <si>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</si>
  <si>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</si>
  <si>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</si>
  <si>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</si>
  <si>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</si>
  <si>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</si>
  <si>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</si>
  <si>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</si>
  <si>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</si>
  <si>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</si>
  <si>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</si>
  <si>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</si>
  <si>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</si>
  <si>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</si>
  <si>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</si>
  <si>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</si>
  <si>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</si>
  <si>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</si>
  <si>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</si>
  <si>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</si>
  <si>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</si>
  <si>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</si>
  <si>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</si>
  <si>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</si>
  <si>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</si>
  <si>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</si>
  <si>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</si>
  <si>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</si>
  <si>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</si>
  <si>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</si>
  <si>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</si>
  <si>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</si>
  <si>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</si>
  <si>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</si>
  <si>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</si>
  <si>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</si>
  <si>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</si>
  <si>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</si>
  <si>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</si>
  <si>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</si>
  <si>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</si>
  <si>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</si>
  <si>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</si>
  <si>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</si>
  <si>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</si>
  <si>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</si>
  <si>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</si>
  <si>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</si>
  <si>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</si>
  <si>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</si>
  <si>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</si>
  <si>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</si>
  <si>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</si>
  <si>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</si>
  <si>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</si>
  <si>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</si>
  <si>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</si>
  <si>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</si>
  <si>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</si>
  <si>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</si>
  <si>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</si>
  <si>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</si>
  <si>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</si>
  <si>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</si>
  <si>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</si>
  <si>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</si>
  <si>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</si>
  <si>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</si>
  <si>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</si>
  <si>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</si>
  <si>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</si>
  <si>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</si>
  <si>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</si>
  <si>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</si>
  <si>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</si>
  <si>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</si>
  <si>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</si>
  <si>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</si>
  <si>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</si>
  <si>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</si>
  <si>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</si>
  <si>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</si>
  <si>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</si>
  <si>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</si>
  <si>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</si>
  <si>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</si>
  <si>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</si>
  <si>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</si>
  <si>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</si>
  <si>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</si>
  <si>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</si>
  <si>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</si>
  <si>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</si>
  <si>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</si>
  <si>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</si>
  <si>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</si>
  <si>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</si>
  <si>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</si>
  <si>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</si>
  <si>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</si>
  <si>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</si>
  <si>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</si>
  <si>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</si>
  <si>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</si>
  <si>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</si>
  <si>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</si>
  <si>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</si>
  <si>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</si>
  <si>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</si>
  <si>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</si>
  <si>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</si>
  <si>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</si>
  <si>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</si>
  <si>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</si>
  <si>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</si>
  <si>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</si>
  <si>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</si>
  <si>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</si>
  <si>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</si>
  <si>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</si>
  <si>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</si>
  <si>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</si>
  <si>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</si>
  <si>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</si>
  <si>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</si>
  <si>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</si>
  <si>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</si>
  <si>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</si>
  <si>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</si>
  <si>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</si>
  <si>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</si>
  <si>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</si>
  <si>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</si>
  <si>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</si>
  <si>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</si>
  <si>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</si>
  <si>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</si>
  <si>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</si>
  <si>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</si>
  <si>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</si>
  <si>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</si>
  <si>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</si>
  <si>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</si>
  <si>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</si>
  <si>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</si>
  <si>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</si>
  <si>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</si>
  <si>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</si>
  <si>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</si>
  <si>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</si>
  <si>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</si>
  <si>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</si>
  <si>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</si>
  <si>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</si>
  <si>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</si>
  <si>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</si>
  <si>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</si>
  <si>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</si>
  <si>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</si>
  <si>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</si>
  <si>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</si>
  <si>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</si>
  <si>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</si>
  <si>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</si>
  <si>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</si>
  <si>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</si>
  <si>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</si>
  <si>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</si>
  <si>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</si>
  <si>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</si>
  <si>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</si>
  <si>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</si>
  <si>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</si>
  <si>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</si>
  <si>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</si>
  <si>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</si>
  <si>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</si>
  <si>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</si>
  <si>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</si>
  <si>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</si>
  <si>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</si>
  <si>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</si>
  <si>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</si>
  <si>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</si>
  <si>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</si>
  <si>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</si>
  <si>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</si>
  <si>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</si>
  <si>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</si>
  <si>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</si>
  <si>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</si>
  <si>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</si>
  <si>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</si>
  <si>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</si>
  <si>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</si>
  <si>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</si>
  <si>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</si>
  <si>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</si>
  <si>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</si>
  <si>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</si>
  <si>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</si>
  <si>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</si>
  <si>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</si>
  <si>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</si>
  <si>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</si>
  <si>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</si>
  <si>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</si>
  <si>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</si>
  <si>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</si>
  <si>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</si>
  <si>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</si>
  <si>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</si>
  <si>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</si>
  <si>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</si>
  <si>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</si>
  <si>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</si>
  <si>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</si>
  <si>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</si>
  <si>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</si>
  <si>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</si>
  <si>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</si>
  <si>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</si>
  <si>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</si>
  <si>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</si>
  <si>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</si>
  <si>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</si>
  <si>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</si>
  <si>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</si>
  <si>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</si>
  <si>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</si>
  <si>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</si>
  <si>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</si>
  <si>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</si>
  <si>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</si>
  <si>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</si>
  <si>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</si>
  <si>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</si>
  <si>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</si>
  <si>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</si>
  <si>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</si>
  <si>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</si>
  <si>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</si>
  <si>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</si>
  <si>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</si>
  <si>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</si>
  <si>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</si>
  <si>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</si>
  <si>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</si>
  <si>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</si>
  <si>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</si>
  <si>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</si>
  <si>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</si>
  <si>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</si>
  <si>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</si>
  <si>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</si>
  <si>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</si>
  <si>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</si>
  <si>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</si>
  <si>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</si>
  <si>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</si>
  <si>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</si>
  <si>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</si>
  <si>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</si>
  <si>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</si>
  <si>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</si>
  <si>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</si>
  <si>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</si>
  <si>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</si>
  <si>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</si>
  <si>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</si>
  <si>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</si>
  <si>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</si>
  <si>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</si>
  <si>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</si>
  <si>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</si>
  <si>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</si>
  <si>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</si>
  <si>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</si>
  <si>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</si>
  <si>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</si>
  <si>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</si>
  <si>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</si>
  <si>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</si>
  <si>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</si>
  <si>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</si>
  <si>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</si>
  <si>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</si>
  <si>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</si>
  <si>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</si>
  <si>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</si>
  <si>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</si>
  <si>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</si>
  <si>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</si>
  <si>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</si>
  <si>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</si>
  <si>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</si>
  <si>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</si>
  <si>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</si>
  <si>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</si>
  <si>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</si>
  <si>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</si>
  <si>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</si>
  <si>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</si>
  <si>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</si>
  <si>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</si>
  <si>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</si>
  <si>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</si>
  <si>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</si>
  <si>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</si>
  <si>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</si>
  <si>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</si>
  <si>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</si>
  <si>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</si>
  <si>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</si>
  <si>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</si>
  <si>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</si>
  <si>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</si>
  <si>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</si>
  <si>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</si>
  <si>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</si>
  <si>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</si>
  <si>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</si>
  <si>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</si>
  <si>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</si>
  <si>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</si>
  <si>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</si>
  <si>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</si>
  <si>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</si>
  <si>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</si>
  <si>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</si>
  <si>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</si>
  <si>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</si>
  <si>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</si>
  <si>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</si>
  <si>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</si>
  <si>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</si>
  <si>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</si>
  <si>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</si>
  <si>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</si>
  <si>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</si>
  <si>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</si>
  <si>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</si>
  <si>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</si>
  <si>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</si>
  <si>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</si>
  <si>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</si>
  <si>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</si>
  <si>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</si>
  <si>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</si>
  <si>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</si>
  <si>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</si>
  <si>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</si>
  <si>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</si>
  <si>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</si>
  <si>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</si>
  <si>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</si>
  <si>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</si>
  <si>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</si>
  <si>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</si>
  <si>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</si>
  <si>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</si>
  <si>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</si>
  <si>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</si>
  <si>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</si>
  <si>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</si>
  <si>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</si>
  <si>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</si>
  <si>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</si>
  <si>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</si>
  <si>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</si>
  <si>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</si>
  <si>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</si>
  <si>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</si>
  <si>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</si>
  <si>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</si>
  <si>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</si>
  <si>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</si>
  <si>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</si>
  <si>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</si>
  <si>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</si>
  <si>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</si>
  <si>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</si>
  <si>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</si>
  <si>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</si>
  <si>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</si>
  <si>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</si>
  <si>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</si>
  <si>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</si>
  <si>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</si>
  <si>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</si>
  <si>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</si>
  <si>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</si>
  <si>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</si>
  <si>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</si>
  <si>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</si>
  <si>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</si>
  <si>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</si>
  <si>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</si>
  <si>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</si>
  <si>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</si>
  <si>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</si>
  <si>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</si>
  <si>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</si>
  <si>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</si>
  <si>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</si>
  <si>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</si>
  <si>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</si>
  <si>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</si>
  <si>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</si>
  <si>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</si>
  <si>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</si>
  <si>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</si>
  <si>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</si>
  <si>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</si>
  <si>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</si>
  <si>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</si>
  <si>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</si>
  <si>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</si>
  <si>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</si>
  <si>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</si>
  <si>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</si>
  <si>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</si>
  <si>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</si>
  <si>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</si>
  <si>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</si>
  <si>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</si>
  <si>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</si>
  <si>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</si>
  <si>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</si>
  <si>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</si>
  <si>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</si>
  <si>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</si>
  <si>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</si>
  <si>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</si>
  <si>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</si>
  <si>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</si>
  <si>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</si>
  <si>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</si>
  <si>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</si>
  <si>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</si>
  <si>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</si>
  <si>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</si>
  <si>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</si>
  <si>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</si>
  <si>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</si>
  <si>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</si>
  <si>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</si>
  <si>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</si>
  <si>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</si>
  <si>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</si>
  <si>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</si>
  <si>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</si>
  <si>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</si>
  <si>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</si>
  <si>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</si>
  <si>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</si>
  <si>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</si>
  <si>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</si>
  <si>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</si>
  <si>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</si>
  <si>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</si>
  <si>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</si>
  <si>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</si>
  <si>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</si>
  <si>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</si>
  <si>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</si>
  <si>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</si>
  <si>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</si>
  <si>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</si>
  <si>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</si>
  <si>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</si>
  <si>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</si>
  <si>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</si>
  <si>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</si>
  <si>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</si>
  <si>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</si>
  <si>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</si>
  <si>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</si>
  <si>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</si>
  <si>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</si>
  <si>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</si>
  <si>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</si>
  <si>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</si>
  <si>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</si>
  <si>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</si>
  <si>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</si>
  <si>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</si>
  <si>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</si>
  <si>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</si>
  <si>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</si>
  <si>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</si>
  <si>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</si>
  <si>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</si>
  <si>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</si>
  <si>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</si>
  <si>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</si>
  <si>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</si>
  <si>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</si>
  <si>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</si>
  <si>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</si>
  <si>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</si>
  <si>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</si>
  <si>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</si>
  <si>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</si>
  <si>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</si>
  <si>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</si>
  <si>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</si>
  <si>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</si>
  <si>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</si>
  <si>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</si>
  <si>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</si>
  <si>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</si>
  <si>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</si>
  <si>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</si>
  <si>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</si>
  <si>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</si>
  <si>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</si>
  <si>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</si>
  <si>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</si>
  <si>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</si>
  <si>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</si>
  <si>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</si>
  <si>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</si>
  <si>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</si>
  <si>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</si>
  <si>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</si>
  <si>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</si>
  <si>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</si>
  <si>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</si>
  <si>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</si>
  <si>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</si>
  <si>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</si>
  <si>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</si>
  <si>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</si>
  <si>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</si>
  <si>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</si>
  <si>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</si>
  <si>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</si>
  <si>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</si>
  <si>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</si>
  <si>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</si>
  <si>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</si>
  <si>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</si>
  <si>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</si>
  <si>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</si>
  <si>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</si>
  <si>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</si>
  <si>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</si>
  <si>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</si>
  <si>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</si>
  <si>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</si>
  <si>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</si>
  <si>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</si>
  <si>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</si>
  <si>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</si>
  <si>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</si>
  <si>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</si>
  <si>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</si>
  <si>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</si>
  <si>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</si>
  <si>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</si>
  <si>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</si>
  <si>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</si>
  <si>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</si>
  <si>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</si>
  <si>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</si>
  <si>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</si>
  <si>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</si>
  <si>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</si>
  <si>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</si>
  <si>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</si>
  <si>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</si>
  <si>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</si>
  <si>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</si>
  <si>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</si>
  <si>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</si>
  <si>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</si>
  <si>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</si>
  <si>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</si>
  <si>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</si>
  <si>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</si>
  <si>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</si>
  <si>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</si>
  <si>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</si>
  <si>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</si>
  <si>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</si>
  <si>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</si>
  <si>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</si>
  <si>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</si>
  <si>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</si>
  <si>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</si>
  <si>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</si>
  <si>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</si>
  <si>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</si>
  <si>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</si>
  <si>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</si>
  <si>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</si>
  <si>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</si>
  <si>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</si>
  <si>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</si>
  <si>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</si>
  <si>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</si>
  <si>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</si>
  <si>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</si>
  <si>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</si>
  <si>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</si>
  <si>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</si>
  <si>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</si>
  <si>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</si>
  <si>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</si>
  <si>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</si>
  <si>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</si>
  <si>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</si>
  <si>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</si>
  <si>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</si>
  <si>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</si>
  <si>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</si>
  <si>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</si>
  <si>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</si>
  <si>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</si>
  <si>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</si>
  <si>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</si>
  <si>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</si>
  <si>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</si>
  <si>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</si>
  <si>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</si>
  <si>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</si>
  <si>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</si>
  <si>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</si>
  <si>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</si>
  <si>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</si>
  <si>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</si>
  <si>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</si>
  <si>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</si>
  <si>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</si>
  <si>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</si>
  <si>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</si>
  <si>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</si>
  <si>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</si>
  <si>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</si>
  <si>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</si>
  <si>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</si>
  <si>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</si>
  <si>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</si>
  <si>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</si>
  <si>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</si>
  <si>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</si>
  <si>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</si>
  <si>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</si>
  <si>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</si>
  <si>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</si>
  <si>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</si>
  <si>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</si>
  <si>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</si>
  <si>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</si>
  <si>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</si>
  <si>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</si>
  <si>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</si>
  <si>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</si>
  <si>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</si>
  <si>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</si>
  <si>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</si>
  <si>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</si>
  <si>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</si>
  <si>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</si>
  <si>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</si>
  <si>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</si>
  <si>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</si>
  <si>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</si>
  <si>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</si>
  <si>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</si>
  <si>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</si>
  <si>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</si>
  <si>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</si>
  <si>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</si>
  <si>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</si>
  <si>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</si>
  <si>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</si>
  <si>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</si>
  <si>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</si>
  <si>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</si>
  <si>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</si>
  <si>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</si>
  <si>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</si>
  <si>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</si>
  <si>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</si>
  <si>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</si>
  <si>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</si>
  <si>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</si>
  <si>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</si>
  <si>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</si>
  <si>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</si>
  <si>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</si>
  <si>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</si>
  <si>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</si>
  <si>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</si>
  <si>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</si>
  <si>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</si>
  <si>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</si>
  <si>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</si>
  <si>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</si>
  <si>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</si>
  <si>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</si>
  <si>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</si>
  <si>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</si>
  <si>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</si>
  <si>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</si>
  <si>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</si>
  <si>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</si>
  <si>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</si>
  <si>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</si>
  <si>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</si>
  <si>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</si>
  <si>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PCM-20251031-00000527</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</si>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</sst>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8" totalsRowShown="0" headerRowDxfId="48" dataDxfId="47" headerRowBorderDxfId="45" tableBorderDxfId="46" totalsRowBorderDxfId="44">
  <autoFilter ref="A1:L1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7" totalsRowShown="0" headerRowDxfId="15" dataDxfId="14" headerRowBorderDxfId="12" tableBorderDxfId="13">
  <autoFilter ref="A1:L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298.46813750000001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45961.416563425926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45961.416563425926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45961.416563425926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45961.416563425926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45961.416563425926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45961.416563425926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45961.416563425926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45961.416563425926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45961.416563425926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45961.416563425926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45961.416563425926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45961.416563425926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45961.416563425926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45961.416563425926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45961.416563425926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45961.416563425926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45961.416563425926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45961.416563425926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45961.416563425926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45961.416563425926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45961.416563425926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45961.416563425926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45961.416563425926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45961.416563425926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45961.416563425926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45961.416563425926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45961.416563425926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45961.416563425926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45961.416563425926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45961.416563425926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45961.416563425926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45961.416563425926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45961.416563425926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45961.416563425926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45961.416563425926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45961.416563425926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45961.416563425926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45961.416563425926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45961.416563425926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45961.416563425926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45961.416563425926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45961.416563425926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45961.416563425926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45961.416563425926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45961.416563425926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45961.416563425926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45961.416563425926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45961.416563425926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45961.416563425926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45961.416563425926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45961.416563425926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45961.416563425926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45961.416563425926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45961.416563425926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45961.416563425926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45961.416563425926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45961.416563425926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45961.416563425926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45961.416563425926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45961.416563425926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45961.416563425926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45961.416563425926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45961.416563425926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45961.416563425926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45961.416563425926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45961.416563425926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45961.416563425926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45961.416563425926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45961.416563425926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45961.416563425926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45961.416563425926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45961.416563425926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45961.416563425926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45961.416563425926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45961.416563425926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45961.416563425926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45961.416563425926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45961.416563425926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45961.416563425926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45961.416563425926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45961.416563425926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45961.416563425926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45961.416563425926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45961.416563425926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45961.416563425926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45961.416563425926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45961.416563425926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45961.416563425926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45961.416563425926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45961.416563425926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45961.416563425926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45961.416563425926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45961.416563425926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45961.416563425926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45961.416563425926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45961.416563425926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45961.416563425926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45961.416563425926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45961.416563425926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45961.416563425926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45961.416563425926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45961.416563425926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45961.416563425926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45961.416563425926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45961.416563425926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45961.416563425926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45961.416563425926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45961.416563425926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45961.416563425926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45961.416563425926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45961.416563425926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45961.416563425926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45961.416563425926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45961.416563425926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45961.416563425926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45961.416563425926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45961.416563425926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45961.416563425926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45961.416563425926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45961.416563425926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45961.416563425926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45961.416563425926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45961.416563425926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45961.416563425926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45961.416563425926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45961.416563425926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45961.416563425926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45961.416563425926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136.41672546296468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2.6744800925953314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45961.416563425926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45961.416563425926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45961.416563425926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45961.416563425926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26180</v>
      </c>
      <c r="E9" s="114"/>
      <c r="F9" s="115"/>
      <c r="G9" s="116">
        <f ca="1">IFERROR(NOW()-F9,"-")</f>
        <v>45961.416563425926</v>
      </c>
      <c r="H9" s="115"/>
      <c r="I9" s="18" t="str">
        <f>IFERROR(VLOOKUP(D9,DB!A:F,6,0),"")</f>
        <v>SCECO</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45961.416563425926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45961.416563425926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45961.416563425926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45961.416563425926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45961.416563425926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45961.416563425926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45961.416563425926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45961.416563425926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45961.416563425926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45961.416563425926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45961.416563425926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45961.416563425926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45961.416563425926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45961.416563425926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45961.416563425926</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45961.416563425926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45961.416563425926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45961.416563425926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45961.416563425926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45961.416563425926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45961.416563425926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45961.416563425926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45961.416563425926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45961.416563425926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45961.416563425926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45961.416563425926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45961.416563425926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45961.416563425926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45961.416563425926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45961.416563425926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45961.416563425926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45961.416563425926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45961.416563425926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45961.416563425926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45961.416563425926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45961.416563425926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45961.416563425926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45961.416563425926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45961.416563425926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45961.416563425926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45961.416563425926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45961.416563425926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45961.416563425926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45961.416563425926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45961.416563425926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45961.416563425926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45961.416563425926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45961.416563425926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45961.416563425926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45961.416563425926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45961.416563425926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45961.416563425926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45961.416563425926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45961.416563425926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45961.416563425926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45961.416563425926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45961.416563425926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45961.416563425926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45961.416563425926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45961.416563425926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45961.416563425926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45961.416563425926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45961.416563425926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45961.416563425926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45961.416563425926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45961.416563425926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45961.416563425926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45961.416563425926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45961.416563425926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45961.416563425926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45961.416563425926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45961.416563425926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45961.416563425926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45961.416563425926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45961.416563425926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45961.416563425926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45961.416563425926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45961.416563425926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45961.416563425926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45961.416563425926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45961.416563425926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45961.416563425926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45961.416563425926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45961.416563425926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45961.416563425926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45961.416563425926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45961.416563425926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45961.416563425926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45961.416563425926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45961.416563425926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45961.416563425926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45961.416563425926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45961.416563425926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45961.416563425926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45961.416563425926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45961.416563425926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45961.416563425926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45961.416563425926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45961.416563425926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45961.416563425926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45961.416563425926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45961.416563425926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45961.416563425926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45961.416563425926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45961.416563425926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45961.416563425926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45961.416563425926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45961.416563425926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45961.416563425926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45961.416563425926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45961.416563425926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45961.416563425926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45961.416563425926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45961.416563425926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45961.416563425926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45961.416563425926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45961.416563425926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45961.416563425926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45961.416563425926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45961.416563425926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45961.416563425926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45961.416563425926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45961.416563425926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45961.416563425926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45961.416563425926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45961.416563425926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45961.416563425926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45961.416563425926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45961.416563425926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45961.416563425926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45961.416563425926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45961.416563425926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45961.416563425926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45961.416563425926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45961.416563425926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45961.416563425926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45961.416563425926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45961.416563425926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45961.416563425926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45961.416563425926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45961.416563425926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45961.416563425926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45961.416563425926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45961.416563425926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45961.416563425926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45961.416563425926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45961.416563425926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45961.416563425926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45961.416563425926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45961.416563425926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45961.416563425926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45961.416563425926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45961.416563425926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45961.416563425926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45961.416563425926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45961.416563425926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45961.416563425926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45961.416563425926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45961.416563425926</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45961.416563425926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45961.416563425926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45961.416563425926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45961.416563425926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45961.416563425926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45961.416563425926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45961.416563425926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45961.416563425926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45961.416563425926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45961.416563425926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45961.416563425926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45961.416563425926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45961.416563425926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45961.416563425926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45961.416563425926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45961.416563425926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45961.416563425926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45961.416563425926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45961.416563425926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45961.416563425926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45961.416563425926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45961.416563425926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45961.416563425926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45961.416563425926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45961.416563425926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45961.416563425926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45961.416563425926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45961.416563425926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45961.416563425926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45961.416563425926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45961.416563425926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45961.416563425926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45961.416563425926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45961.416563425926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45961.416563425926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45961.416563425926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45961.416563425926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45961.416563425926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45961.416563425926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45961.416563425926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45961.416563425926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45961.416563425926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45961.416563425926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45961.416563425926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45961.416563425926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45961.416563425926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45961.416563425926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45961.416563425926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45961.416563425926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45961.416563425926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45961.416563425926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45961.416563425926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45961.416563425926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45961.416563425926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45961.416563425926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45961.416563425926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45961.416563425926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45961.416563425926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45961.416563425926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45961.416563425926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45961.416563425926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45961.416563425926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45961.416563425926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45961.416563425926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45961.416563425926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45961.416563425926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45961.416563425926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45961.416563425926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45961.416563425926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45961.416563425926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45961.416563425926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45961.416563425926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45961.416563425926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45961.416563425926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45961.416563425926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45961.416563425926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45961.416563425926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45961.416563425926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45961.416563425926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45961.416563425926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45961.416563425926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45961.416563425926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45961.416563425926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45961.416563425926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45961.416563425926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45961.416563425926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45961.416563425926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45961.416563425926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45961.416563425926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45961.416563425926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45961.416563425926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45961.416563425926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45961.416563425926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45961.416563425926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45961.416563425926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45961.416563425926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45961.416563425926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45961.416563425926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45961.416563425926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45961.416563425926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45961.416563425926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45961.416563425926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45961.416563425926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45961.416563425926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45961.416563425926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45961.416563425926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45961.416563425926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45961.416563425926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45961.416563425926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45961.416563425926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45961.416563425926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45961.416563425926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45961.416563425926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45961.416563425926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45961.416563425926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45961.416563425926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45961.416563425926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45961.416563425926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45961.416563425926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45961.416563425926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45961.416563425926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45961.416563425926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45961.416563425926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45961.416563425926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45961.416563425926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45961.416563425926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45961.416563425926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45961.416563425926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45961.416563425926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45961.416563425926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45961.416563425926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45961.416563425926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45961.416563425926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45961.416563425926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45961.416563425926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45961.416563425926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45961.416563425926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45961.416563425926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45961.416563425926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45961.416563425926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45961.416563425926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45961.416563425926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45961.416563425926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45961.416563425926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45961.416563425926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45961.416563425926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45961.416563425926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45961.416563425926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45961.416563425926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45961.416563425926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45961.416563425926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45961.416563425926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45961.416563425926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45961.416563425926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45961.416563425926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45961.416563425926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45961.416563425926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45961.416563425926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45961.416563425926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45961.416563425926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45961.416563425926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45961.416563425926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45961.416563425926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45961.416563425926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45961.416563425926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45961.416563425926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45961.416563425926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45961.416563425926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45961.416563425926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45961.416563425926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45961.416563425926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45961.416563425926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45961.416563425926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45961.416563425926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45961.416563425926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45961.416563425926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45961.416563425926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45961.416563425926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45961.416563425926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45961.416563425926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45961.416563425926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45961.416563425926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45961.416563425926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45961.416563425926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45961.416563425926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45961.416563425926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45961.416563425926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45961.416563425926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45961.416563425926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45961.416563425926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45961.416563425926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45961.416563425926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45961.416563425926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45961.416563425926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45961.416563425926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45961.416563425926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45961.416563425926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45961.416563425926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45961.416563425926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45961.416563425926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45961.416563425926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45961.416563425926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45961.416563425926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45961.416563425926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45961.416563425926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45961.416563425926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45961.416563425926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45961.416563425926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45961.416563425926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45961.416563425926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45961.416563425926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45961.416563425926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45961.416563425926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45961.416563425926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45961.416563425926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45961.416563425926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45961.416563425926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45961.416563425926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45961.416563425926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45961.416563425926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45961.416563425926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45961.416563425926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45961.416563425926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45961.416563425926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45961.416563425926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45961.416563425926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45961.416563425926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45961.416563425926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45961.416563425926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45961.416563425926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45961.416563425926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45961.416563425926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45961.416563425926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45961.416563425926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45961.416563425926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45961.416563425926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45961.416563425926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45961.416563425926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45961.416563425926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45961.416563425926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45961.416563425926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45961.416563425926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45961.416563425926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45961.416563425926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45961.416563425926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45961.416563425926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45961.416563425926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45961.416563425926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45961.416563425926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45961.416563425926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45961.416563425926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45961.416563425926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45961.416563425926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45961.416563425926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45961.416563425926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45961.416563425926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45961.416563425926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45961.416563425926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45961.416563425926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45961.416563425926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45961.416563425926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45961.416563425926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45961.416563425926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45961.416563425926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45961.416563425926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45961.416563425926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45961.416563425926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45961.416563425926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45961.416563425926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45961.416563425926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45961.416563425926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45961.416563425926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45961.416563425926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45961.416563425926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45961.416563425926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45961.416563425926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45961.416563425926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45961.416563425926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45961.416563425926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45961.416563425926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45961.416563425926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45961.416563425926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45961.416563425926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45961.416563425926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45961.416563425926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45961.416563425926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45961.416563425926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45961.416563425926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45961.416563425926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45961.416563425926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45961.416563425926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45961.416563425926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45961.416563425926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45961.416563425926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45961.416563425926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45961.416563425926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45961.416563425926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45961.416563425926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45961.416563425926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45961.416563425926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45961.416563425926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45961.416563425926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45961.416563425926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45961.416563425926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45961.416563425926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45961.416563425926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45961.416563425926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45961.416563425926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45961.416563425926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45961.416563425926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45961.416563425926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45961.416563425926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45961.416563425926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45961.416563425926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45961.416563425926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45961.416563425926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45961.416563425926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45961.416563425926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45961.416563425926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45961.416563425926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45961.416563425926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45961.416563425926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45961.416563425926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45961.416563425926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45961.416563425926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45961.416563425926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45961.416563425926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45961.416563425926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45961.416563425926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45961.416563425926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45961.416563425926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45961.416563425926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45961.416563425926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45961.416563425926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45961.416563425926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45961.416563425926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45961.416563425926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45961.416563425926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45961.416563425926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45961.416563425926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45961.416563425926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45961.416563425926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45961.416563425926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45961.416563425926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45961.416563425926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45961.416563425926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45961.416563425926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45961.416563425926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45961.416563425926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45961.416563425926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45961.416563425926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45961.416563425926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45961.416563425926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45961.416563425926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45961.416563425926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45961.416563425926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45961.416563425926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45961.416563425926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45961.416563425926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45961.416563425926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45961.416563425926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45961.416563425926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45961.416563425926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45961.416563425926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45961.416563425926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45961.416563425926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45961.416563425926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45961.416563425926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45961.416563425926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45961.416563425926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45961.416563425926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45961.416563425926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45961.416563425926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45961.416563425926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45961.416563425926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45961.416563425926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45961.416563425926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45961.416563425926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45961.416563425926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45961.416563425926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45961.416563425926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45961.416563425926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45961.416563425926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45961.416563425926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45961.416563425926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45961.416563425926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45961.416563425926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45961.416563425926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45961.416563425926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45961.416563425926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45961.416563425926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45961.416563425926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45961.416563425926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45961.416563425926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45961.416563425926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45961.416563425926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45961.416563425926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45961.416563425926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45961.416563425926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45961.416563425926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45961.416563425926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45961.416563425926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45961.416563425926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45961.416563425926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45961.416563425926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45961.416563425926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45961.416563425926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45961.416563425926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45961.416563425926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45961.416563425926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45961.416563425926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45961.416563425926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45961.416563425926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45961.416563425926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45961.416563425926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45961.416563425926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45961.416563425926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45961.416563425926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45961.416563425926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45961.416563425926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45961.416563425926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45961.416563425926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45961.416563425926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45961.416563425926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45961.416563425926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45961.416563425926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45961.416563425926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45961.416563425926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45961.416563425926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45961.416563425926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45961.416563425926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45961.416563425926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45961.416563425926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45961.416563425926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45961.416563425926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45961.416563425926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45961.416563425926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45961.416563425926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45961.416563425926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45961.416563425926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45961.416563425926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45961.416563425926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45961.416563425926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45961.416563425926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45961.416563425926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45961.416563425926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45961.416563425926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45961.416563425926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45961.416563425926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45961.416563425926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45961.416563425926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45961.416563425926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45961.416563425926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45961.416563425926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45961.416563425926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45961.416563425926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45961.416563425926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45961.416563425926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45961.416563425926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45961.416563425926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45961.416563425926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45961.416563425926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45961.416563425926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45961.416563425926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45961.416563425926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45961.416563425926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45961.416563425926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45961.416563425926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45961.416563425926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45961.416563425926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45961.416563425926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45961.416563425926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45961.416563425926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45961.416563425926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45961.416563425926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45961.416563425926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45961.416563425926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45961.416563425926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45961.416563425926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45961.416563425926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45961.416563425926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45961.416563425926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45961.416563425926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45961.416563425926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45961.416563425926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45961.416563425926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45961.416563425926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45961.416563425926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45961.416563425926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45961.416563425926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45961.416563425926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45961.416563425926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45961.416563425926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45961.416563425926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45961.416563425926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45961.416563425926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45961.416563425926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45961.416563425926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45961.416563425926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45961.416563425926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45961.416563425926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45961.416563425926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45961.416563425926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45961.416563425926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45961.416563425926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45961.416563425926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45961.416563425926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45961.416563425926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45961.416563425926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45961.416563425926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45961.416563425926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45961.416563425926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45961.416563425926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45961.416563425926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45961.416563425926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45961.416563425926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45961.416563425926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45961.416563425926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45961.416563425926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45961.416563425926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45961.416563425926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45961.416563425926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45961.416563425926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45961.416563425926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45961.416563425926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45961.416563425926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45961.416563425926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45961.416563425926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45961.416563425926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45961.416563425926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45961.416563425926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45961.416563425926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45961.416563425926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45961.416563425926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45961.416563425926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45961.416563425926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45961.416563425926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45961.416563425926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45961.416563425926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45961.416563425926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45961.416563425926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45961.416563425926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45961.416563425926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45961.416563425926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45961.416563425926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45961.416563425926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45961.416563425926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45961.416563425926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45961.416563425926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45961.416563425926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45961.416563425926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45961.416563425926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45961.416563425926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45961.416563425926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45961.416563425926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45961.416563425926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45961.416563425926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45961.416563425926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45961.416563425926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45961.416563425926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45961.416563425926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45961.416563425926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45961.416563425926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45961.416563425926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45961.416563425926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45961.416563425926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45961.416563425926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45961.416563425926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45961.416563425926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45961.416563425926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45961.416563425926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45961.416563425926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45961.416563425926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45961.416563425926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45961.416563425926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45961.416563425926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45961.416563425926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45961.416563425926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45961.416563425926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45961.416563425926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45961.416563425926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45961.416563425926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45961.416563425926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45961.416563425926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45961.416563425926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45961.416563425926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45961.416563425926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45961.416563425926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45961.416563425926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45961.416563425926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45961.416563425926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45961.416563425926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45961.416563425926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45961.416563425926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45961.416563425926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45961.416563425926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45961.416563425926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45961.416563425926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45961.416563425926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45961.416563425926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45961.416563425926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45961.416563425926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45961.416563425926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45961.416563425926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45961.416563425926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45961.416563425926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45961.416563425926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45961.416563425926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45961.416563425926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45961.416563425926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45961.416563425926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45961.416563425926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45961.416563425926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45961.416563425926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45961.416563425926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45961.416563425926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45961.416563425926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45961.416563425926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45961.416563425926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45961.416563425926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45961.416563425926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45961.416563425926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45961.416563425926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45961.416563425926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45961.416563425926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45961.416563425926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45961.416563425926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45961.416563425926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45961.416563425926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45961.416563425926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45961.416563425926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45961.416563425926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45961.416563425926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45961.416563425926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45961.416563425926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45961.416563425926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45961.416563425926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45961.416563425926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45961.416563425926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45961.416563425926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45961.416563425926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45961.416563425926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45961.416563425926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45961.416563425926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45961.416563425926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45961.416563425926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45961.416563425926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45961.416563425926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45961.416563425926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45961.416563425926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45961.416563425926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45961.416563425926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45961.416563425926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45961.416563425926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45961.416563425926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45961.416563425926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45961.416563425926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45961.416563425926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45961.416563425926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45961.416563425926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45961.416563425926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45961.416563425926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45961.416563425926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45961.416563425926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45961.416563425926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45961.416563425926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45961.416563425926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45961.416563425926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45961.416563425926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45961.416563425926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45961.416563425926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45961.416563425926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45961.416563425926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45961.416563425926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45961.416563425926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45961.416563425926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45961.416563425926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45961.416563425926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45961.416563425926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45961.416563425926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45961.416563425926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45961.416563425926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45961.416563425926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45961.416563425926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45961.416563425926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45961.416563425926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45961.416563425926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45961.416563425926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45961.416563425926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45961.416563425926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45961.416563425926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45961.416563425926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45961.416563425926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45961.416563425926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45961.416563425926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45961.416563425926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45961.416563425926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45961.416563425926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45961.416563425926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45961.416563425926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45961.416563425926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45961.416563425926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45961.416563425926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45961.416563425926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45961.416563425926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45961.416563425926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45961.416563425926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45961.416563425926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45961.416563425926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45961.416563425926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45961.416563425926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45961.416563425926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45961.416563425926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45961.416563425926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45961.416563425926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45961.416563425926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45961.416563425926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45961.416563425926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45961.416563425926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45961.416563425926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45961.416563425926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45961.416563425926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45961.416563425926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45961.416563425926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45961.416563425926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45961.416563425926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45961.416563425926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45961.416563425926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45961.416563425926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45961.416563425926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45961.416563425926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45961.416563425926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45961.416563425926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45961.416563425926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45961.416563425926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45961.416563425926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45961.416563425926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45961.416563425926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45961.416563425926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45961.416563425926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45961.416563425926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45961.416563425926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45961.416563425926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45961.416563425926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45961.416563425926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45961.416563425926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45961.416563425926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45961.416563425926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45961.416563425926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45961.416563425926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45961.416563425926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45961.416563425926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45961.416563425926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45961.416563425926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45961.416563425926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45961.416563425926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45961.416563425926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45961.416563425926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45961.416563425926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45961.416563425926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45961.416563425926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45961.416563425926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45961.416563425926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45961.416563425926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45961.416563425926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45961.416563425926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45961.416563425926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45961.416563425926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45961.416563425926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45961.416563425926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45961.416563425926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45961.416563425926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45961.416563425926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45961.416563425926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45961.416563425926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45961.416563425926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45961.416563425926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45961.416563425926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45961.416563425926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45961.416563425926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45961.416563425926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45961.416563425926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45961.416563425926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45961.416563425926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45961.416563425926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45961.416563425926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45961.416563425926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45961.416563425926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45961.416563425926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45961.416563425926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45961.416563425926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45961.416563425926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45961.416563425926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45961.416563425926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45961.416563425926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45961.416563425926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45961.416563425926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45961.416563425926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45961.416563425926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45961.416563425926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45961.416563425926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45961.416563425926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45961.416563425926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45961.416563425926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45961.416563425926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45961.416563425926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45961.416563425926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45961.416563425926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45961.416563425926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45961.416563425926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45961.416563425926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45961.416563425926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45961.416563425926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45961.416563425926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45961.416563425926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45961.416563425926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45961.416563425926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45961.416563425926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45961.416563425926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45961.416563425926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45961.416563425926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45961.416563425926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45961.416563425926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45961.416563425926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45961.416563425926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45961.416563425926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45961.416563425926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45961.416563425926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45961.416563425926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45961.416563425926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45961.416563425926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45961.416563425926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45961.416563425926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45961.416563425926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45961.416563425926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45961.416563425926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45961.416563425926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45961.416563425926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45961.416563425926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45961.416563425926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45961.416563425926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45961.416563425926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45961.416563425926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45961.416563425926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45961.416563425926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45961.416563425926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45961.416563425926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45961.416563425926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45961.416563425926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45961.416563425926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45961.416563425926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45961.416563425926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45961.416563425926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45961.416563425926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45961.416563425926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45961.416563425926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45961.416563425926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45961.416563425926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45961.416563425926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45961.416563425926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45961.416563425926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45961.416563425926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45961.416563425926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45961.416563425926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45961.416563425926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45961.416563425926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45961.416563425926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45961.416563425926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45961.416563425926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45961.416563425926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45961.416563425926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45961.416563425926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45961.416563425926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45961.416563425926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45961.416563425926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45961.416563425926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45961.416563425926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45961.416563425926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45961.416563425926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45961.416563425926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45961.416563425926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45961.416563425926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45961.416563425926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45961.416563425926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45961.416563425926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45961.416563425926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45961.416563425926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45961.416563425926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45961.416563425926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45961.416563425926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45961.416563425926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45961.416563425926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45961.416563425926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45961.416563425926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45961.416563425926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45961.416563425926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45961.416563425926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45961.416563425926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45961.416563425926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45961.416563425926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45961.416563425926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45961.416563425926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45961.416563425926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45961.416563425926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45961.416563425926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45961.416563425926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45961.416563425926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45961.416563425926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45961.416563425926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45961.416563425926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45961.416563425926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45961.416563425926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45961.416563425926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45961.416563425926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45961.416563425926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45961.416563425926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45961.416563425926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45961.416563425926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45961.416563425926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45961.416563425926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45961.416563425926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45961.416563425926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45961.416563425926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45961.416563425926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45961.416563425926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45961.416563425926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45961.416563425926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45961.416563425926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45961.416563425926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45961.416563425926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45961.416563425926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45961.416563425926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45961.416563425926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45961.416563425926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45961.416563425926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45961.416563425926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45961.416563425926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45961.416563425926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45961.416563425926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45961.416563425926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45961.416563425926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45961.416563425926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45961.416563425926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45961.416563425926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45961.416563425926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45961.416563425926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45961.416563425926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45961.416563425926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45961.416563425926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45961.416563425926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45961.416563425926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45961.416563425926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45961.416563425926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45961.416563425926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45961.416563425926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45961.416563425926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45961.416563425926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45961.416563425926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45961.416563425926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45961.416563425926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45961.416563425926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45961.416563425926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45961.416563425926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45961.416563425926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45961.416563425926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45961.416563425926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45961.416563425926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45961.416563425926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45961.416563425926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45961.416563425926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45961.416563425926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45961.416563425926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45961.416563425926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45961.416563425926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45961.416563425926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45961.416563425926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45961.416563425926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45961.416563425926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45961.416563425926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45961.416563425926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45961.416563425926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45961.416563425926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45961.416563425926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45961.416563425926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45961.416563425926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45961.416563425926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45961.416563425926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45961.416563425926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45961.416563425926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45961.416563425926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45961.416563425926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45961.416563425926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45961.416563425926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45961.416563425926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45961.416563425926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45961.416563425926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45961.416563425926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45961.416563425926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45961.416563425926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45961.416563425926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45961.416563425926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45961.416563425926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45961.416563425926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45961.416563425926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45961.416563425926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45961.416563425926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45961.416563425926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45961.416563425926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45961.416563425926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45961.416563425926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45961.416563425926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45961.416563425926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45961.416563425926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45961.416563425926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45961.416563425926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45961.416563425926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45961.416563425926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45961.416563425926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45961.416563425926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45961.416563425926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45961.416563425926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45961.416563425926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45961.416563425926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45961.416563425926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45961.416563425926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45961.416563425926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45961.416563425926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45961.416563425926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45961.416563425926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45961.416563425926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45961.416563425926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45961.416563425926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45961.416563425926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45961.416563425926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45961.416563425926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45961.416563425926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45961.416563425926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45961.416563425926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45961.416563425926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45961.416563425926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45961.416563425926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45961.416563425926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45961.416563425926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45961.416563425926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45961.416563425926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45961.416563425926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45961.416563425926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45961.416563425926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45961.416563425926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45961.416563425926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45961.416563425926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45961.416563425926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45961.416563425926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45961.416563425926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45961.416563425926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45961.416563425926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45961.416563425926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45961.416563425926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45961.416563425926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45961.416563425926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45961.416563425926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45961.416563425926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45961.416563425926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45961.416563425926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45961.416563425926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45961.416563425926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45961.416563425926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45961.416563425926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45961.416563425926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45961.416563425926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45961.416563425926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45961.416563425926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45961.416563425926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45961.416563425926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45961.416563425926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45961.416563425926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45961.416563425926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45961.416563425926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45961.416563425926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45961.416563425926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45961.416563425926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45961.416563425926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45961.416563425926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45961.416563425926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45961.416563425926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45961.416563425926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45961.416563425926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45961.416563425926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45961.416563425926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45961.416563425926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45961.416563425926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45961.416563425926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257.93584583332995</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0.44781342592614237</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0.3337046296292101</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4.2500925927015487E-2</v>
      </c>
      <c r="H5" s="123">
        <v>45961.363761574074</v>
      </c>
      <c r="I5" s="119" t="str">
        <f>IFERROR(VLOOKUP(D5,DB!A:F,6,0),"")</f>
        <v>SCECO</v>
      </c>
      <c r="J5" s="119" t="str">
        <f>IFERROR(VLOOKUP(D5,DB!A:G,7,0),"")</f>
        <v>Dead</v>
      </c>
      <c r="K5" s="125" t="s">
        <v>39114</v>
      </c>
      <c r="L5" s="121" t="str">
        <f>IFERROR(VLOOKUP(D5,DB!A:I,9,0),"")</f>
        <v>Latis</v>
      </c>
    </row>
    <row r="6" spans="1:16" ht="15" customHeight="1">
      <c r="A6" s="119" t="s">
        <v>39115</v>
      </c>
      <c r="B6" s="119" t="str">
        <f>IFERROR(VLOOKUP(D6,DB!A:K,11,0),"")</f>
        <v>R4</v>
      </c>
      <c r="C6" s="120">
        <v>2</v>
      </c>
      <c r="D6" s="94" t="s">
        <v>39116</v>
      </c>
      <c r="E6" s="98" t="s">
        <v>39021</v>
      </c>
      <c r="F6" s="123">
        <v>45961.372499999998</v>
      </c>
      <c r="G6" s="124">
        <f ca="1">IFERROR(NOW()-F6,"")</f>
        <v>4.4063425928470679E-2</v>
      </c>
      <c r="H6" s="123">
        <v>45961.422546296293</v>
      </c>
      <c r="I6" s="119" t="str">
        <f>IFERROR(VLOOKUP(D6,DB!A:F,6,0),"")</f>
        <v>Generator-SG</v>
      </c>
      <c r="J6" s="119" t="str">
        <f>IFERROR(VLOOKUP(D6,DB!A:G,7,0),"")</f>
        <v>Dead</v>
      </c>
      <c r="K6" s="125" t="s">
        <v>39114</v>
      </c>
      <c r="L6" s="121" t="str">
        <f>IFERROR(VLOOKUP(D6,DB!A:I,9,0),"")</f>
        <v>Latis</v>
      </c>
    </row>
    <row r="7" spans="1:16" ht="15" customHeight="1">
      <c r="A7" s="119"/>
      <c r="B7" s="119" t="str">
        <f>IFERROR(VLOOKUP(D7,DB!A:K,11,0),"")</f>
        <v/>
      </c>
      <c r="C7" s="120"/>
      <c r="D7" s="121"/>
      <c r="E7" s="98"/>
      <c r="F7" s="123"/>
      <c r="G7" s="124">
        <f ca="1">IFERROR(NOW()-F7,"")</f>
        <v>45961.416563425926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45961.416563425926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45961.416563425926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45961.416563425926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45961.416563425926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45961.416563425926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45961.416563425926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45961.416563425926</v>
      </c>
      <c r="H14" s="123"/>
      <c r="I14" s="119" t="str">
        <f>IFERROR(VLOOKUP(D14,DB!A:F,6,0),"")</f>
        <v/>
      </c>
      <c r="J14" s="119" t="str">
        <f>IFERROR(VLOOKUP(D14,DB!A:G,7,0),"")</f>
        <v/>
      </c>
      <c r="K14" s="125"/>
      <c r="L14" s="121" t="str">
        <f>IFERROR(VLOOKUP(D14,DB!A:I,9,0),"")</f>
        <v/>
      </c>
    </row>
    <row r="15" spans="1:16" ht="15" customHeight="1">
      <c r="A15" s="119"/>
      <c r="B15" s="119"/>
      <c r="C15" s="120"/>
      <c r="D15" s="121"/>
      <c r="E15" s="98"/>
      <c r="F15" s="123"/>
      <c r="G15" s="124">
        <f ca="1">IFERROR(NOW()-F15,"")</f>
        <v>45961.416563425926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45961.416563425926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45961.416563425926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45961.416563425926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45961.416563425926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45961.416563425926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45961.416563425926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45961.416563425926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45961.416563425926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45961.416563425926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45961.416563425926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45961.416563425926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45961.416563425926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45961.416563425926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45961.416563425926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45961.416563425926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45961.416563425926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45961.416563425926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45961.416563425926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45961.416563425926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45961.416563425926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45961.416563425926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45961.416563425926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45961.416563425926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45961.416563425926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45961.416563425926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45961.416563425926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45961.416563425926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45961.416563425926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45961.416563425926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45961.416563425926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45961.416563425926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45961.416563425926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45961.416563425926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45961.416563425926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45961.416563425926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45961.416563425926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45961.416563425926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45961.416563425926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45961.416563425926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45961.416563425926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45961.416563425926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45961.416563425926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45961.416563425926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45961.416563425926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45961.416563425926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45961.416563425926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45961.416563425926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45961.416563425926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45961.416563425926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45961.416563425926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45961.416563425926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45961.416563425926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45961.416563425926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45961.416563425926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45961.416563425926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45961.416563425926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45961.416563425926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45961.416563425926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45961.416563425926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45961.416563425926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45961.416563425926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45961.416563425926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45961.416563425926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45961.416563425926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45961.416563425926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45961.416563425926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45961.416563425926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45961.416563425926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45961.416563425926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45961.416563425926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45961.416563425926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45961.416563425926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45961.416563425926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45961.416563425926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45961.416563425926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45961.416563425926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45961.416563425926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45961.416563425926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45961.416563425926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45961.416563425926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45961.416563425926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45961.416563425926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45961.416563425926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45961.416563425926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45961.416563425926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45961.416563425926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45961.416563425926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45961.416563425926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45961.416563425926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45961.416563425926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45961.416563425926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45961.416563425926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45961.416563425926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45961.416563425926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45961.416563425926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45961.416563425926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45961.416563425926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45961.416563425926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45961.416563425926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45961.416563425926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45961.416563425926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45961.416563425926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45961.416563425926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45961.416563425926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45961.416563425926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45961.416563425926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45961.416563425926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45961.416563425926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45961.416563425926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45961.416563425926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45961.416563425926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45961.416563425926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45961.416563425926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45961.416563425926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45961.416563425926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45961.416563425926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45961.416563425926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45961.416563425926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45961.416563425926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45961.416563425926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45961.416563425926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45961.416563425926</v>
      </c>
      <c r="H137" s="123"/>
      <c r="I137" s="119" t="str">
        <f>IFERROR(VLOOKUP(D137,DB!A:F,6,0),"")</f>
        <v/>
      </c>
      <c r="J137" s="119" t="str">
        <f>IFERROR(VLOOKUP(D137,DB!A:G,7,0),"")</f>
        <v/>
      </c>
      <c r="K137" s="125"/>
      <c r="L137" s="121" t="str">
        <f>IFERROR(VLOOKUP(D137,DB!A:I,9,0),"")</f>
        <v/>
      </c>
    </row>
    <row r="138" spans="1:12" ht="15" customHeight="1">
      <c r="A138" s="126"/>
      <c r="B138" s="126" t="str">
        <f>IFERROR(VLOOKUP(D138,DB!A:K,11,0),"")</f>
        <v/>
      </c>
      <c r="C138" s="127"/>
      <c r="D138" s="128"/>
      <c r="E138" s="129"/>
      <c r="F138" s="130"/>
      <c r="G138" s="131">
        <f ca="1">IFERROR(NOW()-F138,"")</f>
        <v>45961.416563425926</v>
      </c>
      <c r="H138" s="130"/>
      <c r="I138" s="126" t="str">
        <f>IFERROR(VLOOKUP(D138,DB!A:F,6,0),"")</f>
        <v/>
      </c>
      <c r="J138" s="126" t="str">
        <f>IFERROR(VLOOKUP(D138,DB!A:G,7,0),"")</f>
        <v/>
      </c>
      <c r="K138" s="132"/>
      <c r="L138" s="128" t="str">
        <f>IFERROR(VLOOKUP(D138,DB!A:I,9,0),"")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69.584503240737831</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35.227686111109506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12.755452314813738</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45961.416563425926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45961.416563425926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45961.416563425926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45961.416563425926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45961.416563425926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45961.416563425926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45961.416563425926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45961.416563425926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45961.416563425926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45961.416563425926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45961.416563425926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45961.416563425926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45961.416563425926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45961.416563425926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45961.416563425926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45961.416563425926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45961.416563425926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45961.416563425926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45961.416563425926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45961.416563425926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45961.416563425926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45961.416563425926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45961.416563425926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45961.416563425926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45961.416563425926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45961.416563425926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45961.416563425926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45961.416563425926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45961.416563425926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45961.416563425926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45961.416563425926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45961.416563425926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45961.416563425926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45961.416563425926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45961.416563425926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45961.416563425926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45961.416563425926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45961.416563425926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45961.416563425926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45961.416563425926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45961.416563425926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45961.416563425926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45961.416563425926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45961.416563425926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45961.416563425926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45961.416563425926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45961.416563425926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45961.416563425926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45961.416563425926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45961.416563425926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45961.416563425926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45961.416563425926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45961.416563425926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45961.416563425926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45961.416563425926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45961.416563425926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45961.416563425926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45961.416563425926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45961.416563425926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45961.416563425926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45961.416563425926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45961.416563425926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45961.416563425926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45961.416563425926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45961.416563425926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45961.416563425926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45961.416563425926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45961.416563425926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45961.416563425926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45961.416563425926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45961.416563425926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45961.416563425926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45961.416563425926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45961.416563425926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45961.416563425926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45961.416563425926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45961.416563425926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45961.416563425926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45961.416563425926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45961.416563425926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45961.416563425926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45961.416563425926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45961.416563425926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45961.416563425926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45961.416563425926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45961.416563425926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45961.416563425926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45961.416563425926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45961.416563425926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45961.416563425926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45961.416563425926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45961.416563425926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45961.416563425926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45961.416563425926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45961.416563425926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45961.416563425926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45961.416563425926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45961.416563425926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45961.416563425926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45961.416563425926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45961.416563425926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45961.416563425926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45961.416563425926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45961.416563425926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45961.416563425926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45961.416563425926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45961.416563425926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45961.416563425926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45961.416563425926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45961.416563425926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45961.416563425926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45961.416563425926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45961.416563425926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45961.416563425926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45961.416563425926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45961.416563425926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45961.416563425926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45961.416563425926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45961.416563425926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45961.416563425926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45961.416563425926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45961.416563425926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45961.416563425926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45961.416563425926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45961.416563425926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45961.416563425926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45961.416563425926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45961.416563425926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45961.416563425926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45961.416563425926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45961.416563425926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45961.416563425926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45961.416563425926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45961.416563425926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45961.416563425926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45961.416563425926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45961.416563425926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45961.416563425926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45961.416563425926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45961.416563425926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45961.416563425926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45961.416563425926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45961.416563425926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45961.416563425926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45961.416563425926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45961.416563425926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45961.416563425926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45961.416563425926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45961.416563425926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45961.416563425926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45961.416563425926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45961.416563425926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45961.416563425926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45961.416563425926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45961.416563425926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45961.416563425926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45961.416563425926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45961.416563425926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45961.416563425926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45961.416563425926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45961.416563425926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45961.416563425926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45961.416563425926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45961.416563425926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45961.416563425926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45961.416563425926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45961.416563425926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45961.416563425926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45961.416563425926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45961.416563425926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45961.416563425926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45961.416563425926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45961.416563425926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45961.416563425926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45961.416563425926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45961.416563425926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45961.416563425926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45961.416563425926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45961.416563425926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45961.416563425926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45961.416563425926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45961.416563425926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45961.416563425926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45961.416563425926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45961.416563425926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45961.416563425926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45961.416563425926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45961.416563425926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45961.416563425926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45961.416563425926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45961.416563425926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45961.416563425926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45961.416563425926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45961.416563425926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45961.416563425926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45961.416563425926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45961.416563425926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45961.416563425926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45961.416563425926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45961.416563425926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45961.416563425926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45961.416563425926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45961.416563425926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45961.416563425926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45961.416563425926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45961.416563425926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45961.416563425926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45961.416563425926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45961.416563425926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45961.416563425926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45961.416563425926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45961.416563425926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45961.416563425926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45961.416563425926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45961.416563425926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45961.416563425926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45961.416563425926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45961.416563425926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45961.416563425926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45961.416563425926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45961.416563425926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45961.416563425926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45961.416563425926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45961.416563425926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45961.416563425926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45961.416563425926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45961.416563425926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45961.416563425926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45961.416563425926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45961.416563425926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45961.416563425926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45961.416563425926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45961.416563425926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45961.416563425926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45961.416563425926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45961.416563425926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45961.416563425926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45961.416563425926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45961.416563425926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45961.416563425926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45961.416563425926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45961.416563425926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45961.416563425926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45961.416563425926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45961.416563425926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45961.416563425926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45961.416563425926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45961.416563425926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45961.416563425926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45961.416563425926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45961.416563425926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45961.416563425926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45961.416563425926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45961.416563425926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45961.416563425926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45961.416563425926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45961.416563425926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45961.416563425926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45961.416563425926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45961.416563425926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45961.416563425926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45961.416563425926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45961.416563425926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45961.416563425926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45961.416563425926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45961.416563425926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45961.416563425926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45961.416563425926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45961.416563425926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45961.416563425926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45961.416563425926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45961.416563425926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45961.416563425926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45961.416563425926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45961.416563425926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45961.416563425926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45961.416563425926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45961.416563425926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45961.416563425926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45961.416563425926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45961.416563425926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45961.416563425926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45961.416563425926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45961.416563425926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45961.416563425926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45961.416563425926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45961.416563425926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45961.416563425926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45961.416563425926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45961.416563425926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45961.416563425926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45961.416563425926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45961.416563425926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45961.416563425926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45961.416563425926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45961.416563425926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45961.416563425926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45961.416563425926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45961.416563425926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45961.416563425926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45961.416563425926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45961.416563425926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45961.416563425926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45961.416563425926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45961.416563425926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45961.416563425926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45961.416563425926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45961.416563425926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45961.416563425926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45961.416563425926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45961.416563425926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45961.416563425926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45961.416563425926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45961.416563425926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45961.416563425926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45961.416563425926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45961.416563425926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45961.416563425926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45961.416563425926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45961.416563425926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45961.416563425926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45961.416563425926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45961.416563425926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45961.416563425926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45961.416563425926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45961.416563425926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45961.416563425926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45961.416563425926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45961.416563425926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45961.416563425926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45961.416563425926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45961.416563425926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45961.416563425926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45961.416563425926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45961.416563425926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45961.416563425926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45961.416563425926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45961.416563425926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45961.416563425926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45961.416563425926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45961.416563425926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45961.416563425926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45961.416563425926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45961.416563425926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45961.416563425926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45961.416563425926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45961.416563425926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45961.416563425926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45961.416563425926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45961.416563425926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45961.416563425926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45961.416563425926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45961.416563425926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45961.416563425926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45961.416563425926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45961.416563425926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45961.416563425926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45961.416563425926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45961.416563425926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45961.416563425926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45961.416563425926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45961.416563425926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45961.416563425926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45961.416563425926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45961.416563425926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45961.416563425926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45961.416563425926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45961.416563425926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45961.416563425926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45961.416563425926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45961.416563425926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45961.416563425926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45961.416563425926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45961.416563425926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45961.416563425926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45961.416563425926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45961.416563425926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45961.416563425926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45961.416563425926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45961.416563425926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45961.416563425926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45961.416563425926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45961.416563425926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45961.416563425926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45961.416563425926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45961.416563425926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45961.416563425926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45961.416563425926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45961.416563425926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45961.416563425926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7"/>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2</v>
      </c>
      <c r="D2" s="103" t="s">
        <v>38687</v>
      </c>
      <c r="E2" s="106" t="s">
        <v>39021</v>
      </c>
      <c r="F2" s="107">
        <v>45961.435057870367</v>
      </c>
      <c r="G2" s="68">
        <f ca="1">IFERROR(NOW()-F2,"")</f>
        <v>-1.8494444440875668E-2</v>
      </c>
      <c r="H2" s="107">
        <v>45961.421840277777</v>
      </c>
      <c r="I2" s="103" t="str">
        <f>IFERROR(VLOOKUP(D2,DB!A:F,6,0),"")</f>
        <v>SCECO</v>
      </c>
      <c r="J2" s="102" t="str">
        <f>IFERROR(VLOOKUP(D2,DB!A:G,7,0),"")</f>
        <v>No BB Shifted</v>
      </c>
      <c r="K2" s="108" t="s">
        <v>39124</v>
      </c>
      <c r="L2" s="109" t="str">
        <f>IFERROR(VLOOKUP(D2,DB!A:I,9,0),"")</f>
        <v>Latis</v>
      </c>
    </row>
    <row r="3" spans="1:16383" ht="31.5" customHeight="1">
      <c r="A3" s="104"/>
      <c r="B3" s="103" t="str">
        <f>IFERROR(VLOOKUP(D3,DB!A:K,11,0),"")</f>
        <v/>
      </c>
      <c r="C3" s="105"/>
      <c r="D3" s="103"/>
      <c r="E3" s="106"/>
      <c r="F3" s="107"/>
      <c r="G3" s="77">
        <f t="shared" ref="G3" ca="1" si="0">IFERROR(NOW()-F3,"-")</f>
        <v>45961.416563425926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45961.416563425926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45961.416563425926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45961.416563425926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45961.416563425926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45961.416563425926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45961.416563425926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45961.416563425926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45961.416563425926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45961.416563425926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45961.416563425926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45961.416563425926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45961.416563425926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45961.416563425926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45961.416563425926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45961.416563425926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45961.416563425926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45961.416563425926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45961.416563425926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45961.416563425926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45961.416563425926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45961.416563425926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45961.416563425926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45961.416563425926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45961.416563425926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45961.416563425926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45961.416563425926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45961.416563425926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45961.416563425926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45961.416563425926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45961.416563425926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45961.416563425926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45961.416563425926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45961.416563425926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45961.416563425926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45961.416563425926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45961.416563425926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45961.416563425926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45961.416563425926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45961.416563425926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45961.416563425926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45961.416563425926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45961.416563425926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45961.416563425926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45961.416563425926</v>
      </c>
      <c r="H47" s="107"/>
      <c r="I47" s="103" t="str">
        <f>IFERROR(VLOOKUP(D47,DB!A:F,6,0),"")</f>
        <v/>
      </c>
      <c r="J47" s="102" t="str">
        <f>IFERROR(VLOOKUP(D47,DB!A:G,7,0),"")</f>
        <v/>
      </c>
      <c r="K47" s="108"/>
      <c r="L47" s="109" t="str">
        <f>IFERROR(VLOOKUP(D47,DB!A:I,9,0),"")</f>
        <v/>
      </c>
    </row>
  </sheetData>
  <dataValidations count="2">
    <dataValidation allowBlank="1" showInputMessage="1" showErrorMessage="1" sqref="E1" xr:uid="{380493DB-286A-4683-AF55-C78F04945A49}"/>
    <dataValidation type="list" allowBlank="1" showInputMessage="1" showErrorMessage="1" sqref="E2:E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2025-10-31T07:59:51Z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