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890" documentId="120_S{2AC9BD13-BADA-5192-A53E-5A8FF88502F6}" xr6:coauthVersionLast="47" xr6:coauthVersionMax="47" xr10:uidLastSave="{FE0A6840-2FAD-4DB6-941C-A3DEF5E811C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J3" i="1"/>
  <c r="J4" i="1"/>
  <c r="J5" i="1"/>
  <c r="J6" i="1"/>
  <c r="J7" i="1"/>
  <c r="I3" i="1"/>
  <c r="I4" i="1"/>
  <c r="I5" i="1"/>
  <c r="I6" i="1"/>
  <c r="I7" i="1"/>
  <c r="G3" i="1"/>
  <c r="G4" i="1"/>
  <c r="G5" i="1"/>
  <c r="G6" i="1"/>
  <c r="G7" i="1"/>
  <c r="B3" i="1"/>
  <c r="B4" i="1"/>
  <c r="B5" i="1"/>
  <c r="B6" i="1"/>
  <c r="B7"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<sst xmlns="http://schemas.openxmlformats.org/spreadsheetml/2006/main" count="180278" uniqueCount="39122">
  <si>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</si>
  <si>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</si>
  <si>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</si>
  <si>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</si>
  <si>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</si>
  <si>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</si>
  <si>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</si>
  <si>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</si>
  <si>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</si>
  <si>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</si>
  <si>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</si>
  <si>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</si>
  <si>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</si>
  <si>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</si>
  <si>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</si>
  <si>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</si>
  <si>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</si>
  <si>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</si>
  <si>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</si>
  <si>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</si>
  <si>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</si>
  <si>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</si>
  <si>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</si>
  <si>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</si>
  <si>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</si>
  <si>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</si>
  <si>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</si>
  <si>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</si>
  <si>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</si>
  <si>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</si>
  <si>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</si>
  <si>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</si>
  <si>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</si>
  <si>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</si>
  <si>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</si>
  <si>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</si>
  <si>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</si>
  <si>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</si>
  <si>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</si>
  <si>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</si>
  <si>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</si>
  <si>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</si>
  <si>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</si>
  <si>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</si>
  <si>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</si>
  <si>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</si>
  <si>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</si>
  <si>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</si>
  <si>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</si>
  <si>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</si>
  <si>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</si>
  <si>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</si>
  <si>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</si>
  <si>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</si>
  <si>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</si>
  <si>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</si>
  <si>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</si>
  <si>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</si>
  <si>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</si>
  <si>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</si>
  <si>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</si>
  <si>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</si>
  <si>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</si>
  <si>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</si>
  <si>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</si>
  <si>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</si>
  <si>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</si>
  <si>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</si>
  <si>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</si>
  <si>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</si>
  <si>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</si>
  <si>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</si>
  <si>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</si>
  <si>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</si>
  <si>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</si>
  <si>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</si>
  <si>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</si>
  <si>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</si>
  <si>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</si>
  <si>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</si>
  <si>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</si>
  <si>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</si>
  <si>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</si>
  <si>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</si>
  <si>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</si>
  <si>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</si>
  <si>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</si>
  <si>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</si>
  <si>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</si>
  <si>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</si>
  <si>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</si>
  <si>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</si>
  <si>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</si>
  <si>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</si>
  <si>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</si>
  <si>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</si>
  <si>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</si>
  <si>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</si>
  <si>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</si>
  <si>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</si>
  <si>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</si>
  <si>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</si>
  <si>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</si>
  <si>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</si>
  <si>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</si>
  <si>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</si>
  <si>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</si>
  <si>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</si>
  <si>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</si>
  <si>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</si>
  <si>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</si>
  <si>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</si>
  <si>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</si>
  <si>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</si>
  <si>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</si>
  <si>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</si>
  <si>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</si>
  <si>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</si>
  <si>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</si>
  <si>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</si>
  <si>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</si>
  <si>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</si>
  <si>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</si>
  <si>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</si>
  <si>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</si>
  <si>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</si>
  <si>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</si>
  <si>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</si>
  <si>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</si>
  <si>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</si>
  <si>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</si>
  <si>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</si>
  <si>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</si>
  <si>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</si>
  <si>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</si>
  <si>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</si>
  <si>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</si>
  <si>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</si>
  <si>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</si>
  <si>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</si>
  <si>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</si>
  <si>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</si>
  <si>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</si>
  <si>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</si>
  <si>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</si>
  <si>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</si>
  <si>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</si>
  <si>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</si>
  <si>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</si>
  <si>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</si>
  <si>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</si>
  <si>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</si>
  <si>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</si>
  <si>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</si>
  <si>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</si>
  <si>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</si>
  <si>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</si>
  <si>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</si>
  <si>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</si>
  <si>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</si>
  <si>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</si>
  <si>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</si>
  <si>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</si>
  <si>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</si>
  <si>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</si>
  <si>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</si>
  <si>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</si>
  <si>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</si>
  <si>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</si>
  <si>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</si>
  <si>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</si>
  <si>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</si>
  <si>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</si>
  <si>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</si>
  <si>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</si>
  <si>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</si>
  <si>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</si>
  <si>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</si>
  <si>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</si>
  <si>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</si>
  <si>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</si>
  <si>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</si>
  <si>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</si>
  <si>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</si>
  <si>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</si>
  <si>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</si>
  <si>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</si>
  <si>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</si>
  <si>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</si>
  <si>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</si>
  <si>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</si>
  <si>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</si>
  <si>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</si>
  <si>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</si>
  <si>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</si>
  <si>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</si>
  <si>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</si>
  <si>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</si>
  <si>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</si>
  <si>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</si>
  <si>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</si>
  <si>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</si>
  <si>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</si>
  <si>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</si>
  <si>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</si>
  <si>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</si>
  <si>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</si>
  <si>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</si>
  <si>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</si>
  <si>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</si>
  <si>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</si>
  <si>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</si>
  <si>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</si>
  <si>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</si>
  <si>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</si>
  <si>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</si>
  <si>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</si>
  <si>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</si>
  <si>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</si>
  <si>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</si>
  <si>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</si>
  <si>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</si>
  <si>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</si>
  <si>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</si>
  <si>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</si>
  <si>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</si>
  <si>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</si>
  <si>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</si>
  <si>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</si>
  <si>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</si>
  <si>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</si>
  <si>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</si>
  <si>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</si>
  <si>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</si>
  <si>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</si>
  <si>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</si>
  <si>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</si>
  <si>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</si>
  <si>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</si>
  <si>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</si>
  <si>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</si>
  <si>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</si>
  <si>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</si>
  <si>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</si>
  <si>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</si>
  <si>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</si>
  <si>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</si>
  <si>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</si>
  <si>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</si>
  <si>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</si>
  <si>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</si>
  <si>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</si>
  <si>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</si>
  <si>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</si>
  <si>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</si>
  <si>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</si>
  <si>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</si>
  <si>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</si>
  <si>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</si>
  <si>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</si>
  <si>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</si>
  <si>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</si>
  <si>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</si>
  <si>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</si>
  <si>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</si>
  <si>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</si>
  <si>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</si>
  <si>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</si>
  <si>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</si>
  <si>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</si>
  <si>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</si>
  <si>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</si>
  <si>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</si>
  <si>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</si>
  <si>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</si>
  <si>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</si>
  <si>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</si>
  <si>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</si>
  <si>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</si>
  <si>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</si>
  <si>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</si>
  <si>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</si>
  <si>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</si>
  <si>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</si>
  <si>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</si>
  <si>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</si>
  <si>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</si>
  <si>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</si>
  <si>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</si>
  <si>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</si>
  <si>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</si>
  <si>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</si>
  <si>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</si>
  <si>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</si>
  <si>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</si>
  <si>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</si>
  <si>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</si>
  <si>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</si>
  <si>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</si>
  <si>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</si>
  <si>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</si>
  <si>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</si>
  <si>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</si>
  <si>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</si>
  <si>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</si>
  <si>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</si>
  <si>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</si>
  <si>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</si>
  <si>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</si>
  <si>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</si>
  <si>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</si>
  <si>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</si>
  <si>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</si>
  <si>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</si>
  <si>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</si>
  <si>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</si>
  <si>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</si>
  <si>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</si>
  <si>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</si>
  <si>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</si>
  <si>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</si>
  <si>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</si>
  <si>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</si>
  <si>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</si>
  <si>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</si>
  <si>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</si>
  <si>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</si>
  <si>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</si>
  <si>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</si>
  <si>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</si>
  <si>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</si>
  <si>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</si>
  <si>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</si>
  <si>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</si>
  <si>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</si>
  <si>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</si>
  <si>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</si>
  <si>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</si>
  <si>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</si>
  <si>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</si>
  <si>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</si>
  <si>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</si>
  <si>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</si>
  <si>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</si>
  <si>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</si>
  <si>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</si>
  <si>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</si>
  <si>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</si>
  <si>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</si>
  <si>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</si>
  <si>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</si>
  <si>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</si>
  <si>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</si>
  <si>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</si>
  <si>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</si>
  <si>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</si>
  <si>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</si>
  <si>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</si>
  <si>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</si>
  <si>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</si>
  <si>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</si>
  <si>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</si>
  <si>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</si>
  <si>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</si>
  <si>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</si>
  <si>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</si>
  <si>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</si>
  <si>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</si>
  <si>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</si>
  <si>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</si>
  <si>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</si>
  <si>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</si>
  <si>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</si>
  <si>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</si>
  <si>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</si>
  <si>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</si>
  <si>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</si>
  <si>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</si>
  <si>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</si>
  <si>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</si>
  <si>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</si>
  <si>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</si>
  <si>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</si>
  <si>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</si>
  <si>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</si>
  <si>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</si>
  <si>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</si>
  <si>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</si>
  <si>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</si>
  <si>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</si>
  <si>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</si>
  <si>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</si>
  <si>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</si>
  <si>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</si>
  <si>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</si>
  <si>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</si>
  <si>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</si>
  <si>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</si>
  <si>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</si>
  <si>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</si>
  <si>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</si>
  <si>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</si>
  <si>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</si>
  <si>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</si>
  <si>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</si>
  <si>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</si>
  <si>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</si>
  <si>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</si>
  <si>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</si>
  <si>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</si>
  <si>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</si>
  <si>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</si>
  <si>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</si>
  <si>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</si>
  <si>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</si>
  <si>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</si>
  <si>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</si>
  <si>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</si>
  <si>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</si>
  <si>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</si>
  <si>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</si>
  <si>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</si>
  <si>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</si>
  <si>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</si>
  <si>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</si>
  <si>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</si>
  <si>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</si>
  <si>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</si>
  <si>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</si>
  <si>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</si>
  <si>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</si>
  <si>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</si>
  <si>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</si>
  <si>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</si>
  <si>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</si>
  <si>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</si>
  <si>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</si>
  <si>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</si>
  <si>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</si>
  <si>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</si>
  <si>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</si>
  <si>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</si>
  <si>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</si>
  <si>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</si>
  <si>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</si>
  <si>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</si>
  <si>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</si>
  <si>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</si>
  <si>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</si>
  <si>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</si>
  <si>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</si>
  <si>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</si>
  <si>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</si>
  <si>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</si>
  <si>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</si>
  <si>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</si>
  <si>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</si>
  <si>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</si>
  <si>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</si>
  <si>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</si>
  <si>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</si>
  <si>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</si>
  <si>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</si>
  <si>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</si>
  <si>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</si>
  <si>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</si>
  <si>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</si>
  <si>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</si>
  <si>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</si>
  <si>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</si>
  <si>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</si>
  <si>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</si>
  <si>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</si>
  <si>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</si>
  <si>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</si>
  <si>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</si>
  <si>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</si>
  <si>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</si>
  <si>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</si>
  <si>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</si>
  <si>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</si>
  <si>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</si>
  <si>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</si>
  <si>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</si>
  <si>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</si>
  <si>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</si>
  <si>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</si>
  <si>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</si>
  <si>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</si>
  <si>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</si>
  <si>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</si>
  <si>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</si>
  <si>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</si>
  <si>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</si>
  <si>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</si>
  <si>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</si>
  <si>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</si>
  <si>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</si>
  <si>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</si>
  <si>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</si>
  <si>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</si>
  <si>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</si>
  <si>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</si>
  <si>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</si>
  <si>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</si>
  <si>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</si>
  <si>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</si>
  <si>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</si>
  <si>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</si>
  <si>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</si>
  <si>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</si>
  <si>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</si>
  <si>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</si>
  <si>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</si>
  <si>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</si>
  <si>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</si>
  <si>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</si>
  <si>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</si>
  <si>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</si>
  <si>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</si>
  <si>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</si>
  <si>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</si>
  <si>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</si>
  <si>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</si>
  <si>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</si>
  <si>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</si>
  <si>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</si>
  <si>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</si>
  <si>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</si>
  <si>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</si>
  <si>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</si>
  <si>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</si>
  <si>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</si>
  <si>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</si>
  <si>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</si>
  <si>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</si>
  <si>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</si>
  <si>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</si>
  <si>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</si>
  <si>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</si>
  <si>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</si>
  <si>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</si>
  <si>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</si>
  <si>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</si>
  <si>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</si>
  <si>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</si>
  <si>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</si>
  <si>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</si>
  <si>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</si>
  <si>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</si>
  <si>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</si>
  <si>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</si>
  <si>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</si>
  <si>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</si>
  <si>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</si>
  <si>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</si>
  <si>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</si>
  <si>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</si>
  <si>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</si>
  <si>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</si>
  <si>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</si>
  <si>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</si>
  <si>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</si>
  <si>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</si>
  <si>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</si>
  <si>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</si>
  <si>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</si>
  <si>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</si>
  <si>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</si>
  <si>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</si>
  <si>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</si>
  <si>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</si>
  <si>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</si>
  <si>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</si>
  <si>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</si>
  <si>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</si>
  <si>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</si>
  <si>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</si>
  <si>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</si>
  <si>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</si>
  <si>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</si>
  <si>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</si>
  <si>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</si>
  <si>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</si>
  <si>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</si>
  <si>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</si>
  <si>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</si>
  <si>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</si>
  <si>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</si>
  <si>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</si>
  <si>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</si>
  <si>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</si>
  <si>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</si>
  <si>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</si>
  <si>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</si>
  <si>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</si>
  <si>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</si>
  <si>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</si>
  <si>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</si>
  <si>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</si>
  <si>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</si>
  <si>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</si>
  <si>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</si>
  <si>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</si>
  <si>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</si>
  <si>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</si>
  <si>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</si>
  <si>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</si>
  <si>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</si>
  <si>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</si>
  <si>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</si>
  <si>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</si>
  <si>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</si>
  <si>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</si>
  <si>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</si>
  <si>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</si>
  <si>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</si>
  <si>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</si>
  <si>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</si>
  <si>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</si>
  <si>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</si>
  <si>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</si>
  <si>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</si>
  <si>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</si>
  <si>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</si>
  <si>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</si>
  <si>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</si>
  <si>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</si>
  <si>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</si>
  <si>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</si>
  <si>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</si>
  <si>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</si>
  <si>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</si>
  <si>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</si>
  <si>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</si>
  <si>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</si>
  <si>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</si>
  <si>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</si>
  <si>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</si>
  <si>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</si>
  <si>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</si>
  <si>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</si>
  <si>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</si>
  <si>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</si>
  <si>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</si>
  <si>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</si>
  <si>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</si>
  <si>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</si>
  <si>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</si>
  <si>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</si>
  <si>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</si>
  <si>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</si>
  <si>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</si>
  <si>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</si>
  <si>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</si>
  <si>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</si>
  <si>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</si>
  <si>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</si>
  <si>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</si>
  <si>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</si>
  <si>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</si>
  <si>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</si>
  <si>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</si>
  <si>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</si>
  <si>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</si>
  <si>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</si>
  <si>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</si>
  <si>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</si>
  <si>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</si>
  <si>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</si>
  <si>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</si>
  <si>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</si>
  <si>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</si>
  <si>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</si>
  <si>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</si>
  <si>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</si>
  <si>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</si>
  <si>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</si>
  <si>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</si>
  <si>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</si>
  <si>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</si>
  <si>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</si>
  <si>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</si>
  <si>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</si>
  <si>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</si>
  <si>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</si>
  <si>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</si>
  <si>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</si>
  <si>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</si>
  <si>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</si>
  <si>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</si>
  <si>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</si>
  <si>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</si>
  <si>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</si>
  <si>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</si>
  <si>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</si>
  <si>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</si>
  <si>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</si>
  <si>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</si>
  <si>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</si>
  <si>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</si>
  <si>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</si>
  <si>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</si>
  <si>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</si>
  <si>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</si>
  <si>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</si>
  <si>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</si>
  <si>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</si>
  <si>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</si>
  <si>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</si>
  <si>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</si>
  <si>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</si>
  <si>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</si>
  <si>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</si>
  <si>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</si>
  <si>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</si>
  <si>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</si>
  <si>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</si>
  <si>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</si>
  <si>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</si>
  <si>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</si>
  <si>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</si>
  <si>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</si>
  <si>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</si>
  <si>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</si>
  <si>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</si>
  <si>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</si>
  <si>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</si>
  <si>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</si>
  <si>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</si>
  <si>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</si>
  <si>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</si>
  <si>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</si>
  <si>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</si>
  <si>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</si>
  <si>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</si>
  <si>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</si>
  <si>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</si>
  <si>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</si>
  <si>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</si>
  <si>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</si>
  <si>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</si>
  <si>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</si>
  <si>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</si>
  <si>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</si>
  <si>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</si>
  <si>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</si>
  <si>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</si>
  <si>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</si>
  <si>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</si>
  <si>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</si>
  <si>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</si>
  <si>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</si>
  <si>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</si>
  <si>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</si>
  <si>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</si>
  <si>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</si>
  <si>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</si>
  <si>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</si>
  <si>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</si>
  <si>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</si>
  <si>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</si>
  <si>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</si>
  <si>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</si>
  <si>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</si>
  <si>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</si>
  <si>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</si>
  <si>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</si>
  <si>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</si>
  <si>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</si>
  <si>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</si>
  <si>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</si>
  <si>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</si>
  <si>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</si>
  <si>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</si>
  <si>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</si>
  <si>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</si>
  <si>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</si>
  <si>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</si>
  <si>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</si>
  <si>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</si>
  <si>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</si>
  <si>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</si>
  <si>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</si>
  <si>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</si>
  <si>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</si>
  <si>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</si>
  <si>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</si>
  <si>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</si>
  <si>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</si>
  <si>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</si>
  <si>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</si>
  <si>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</si>
  <si>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</si>
  <si>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</si>
  <si>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</si>
  <si>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</si>
  <si>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</si>
  <si>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</si>
  <si>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</si>
  <si>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</si>
  <si>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</si>
  <si>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</si>
  <si>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</si>
  <si>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</si>
  <si>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</si>
  <si>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</si>
  <si>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</si>
  <si>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</si>
  <si>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</si>
  <si>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</si>
  <si>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</si>
  <si>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</si>
  <si>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</si>
  <si>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</si>
  <si>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</si>
  <si>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</si>
  <si>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</si>
  <si>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</si>
  <si>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</si>
  <si>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</si>
  <si>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</si>
  <si>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</si>
  <si>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</si>
  <si>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</si>
  <si>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</si>
  <si>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</si>
  <si>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</si>
  <si>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</si>
  <si>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</si>
  <si>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</si>
  <si>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</si>
  <si>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</si>
  <si>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</si>
  <si>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</si>
  <si>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</si>
  <si>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</si>
  <si>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</si>
  <si>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</si>
  <si>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</si>
  <si>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</si>
  <si>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</si>
  <si>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</si>
  <si>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</si>
  <si>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</si>
  <si>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</si>
  <si>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</si>
  <si>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</si>
  <si>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</si>
  <si>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</si>
  <si>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</si>
  <si>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</si>
  <si>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</si>
  <si>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</si>
  <si>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</si>
  <si>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</si>
  <si>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</si>
  <si>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</si>
  <si>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</si>
  <si>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</si>
  <si>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</si>
  <si>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</si>
  <si>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</si>
  <si>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</si>
  <si>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</si>
  <si>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</si>
  <si>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</si>
  <si>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</si>
  <si>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</si>
  <si>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</si>
  <si>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</si>
  <si>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</si>
  <si>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</si>
  <si>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</si>
  <si>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</si>
  <si>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</si>
  <si>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</si>
  <si>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</si>
  <si>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</si>
  <si>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</si>
  <si>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</si>
  <si>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</si>
  <si>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</si>
  <si>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</si>
  <si>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</si>
  <si>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</si>
  <si>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</si>
  <si>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</si>
  <si>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</si>
  <si>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</si>
  <si>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</si>
  <si>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</si>
  <si>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</si>
  <si>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</si>
  <si>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</si>
  <si>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</si>
  <si>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</si>
  <si>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</si>
  <si>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</si>
  <si>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</si>
  <si>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</si>
  <si>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</si>
  <si>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</si>
  <si>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</si>
  <si>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</si>
  <si>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</si>
  <si>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</si>
  <si>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</si>
  <si>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</si>
  <si>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</si>
  <si>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</si>
  <si>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</si>
  <si>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</si>
  <si>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</si>
  <si>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</si>
  <si>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</si>
  <si>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</si>
  <si>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</si>
  <si>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</si>
  <si>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</si>
  <si>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</si>
  <si>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</si>
  <si>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</si>
  <si>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</si>
  <si>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</si>
  <si>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</si>
  <si>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</si>
  <si>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</si>
  <si>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</si>
  <si>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</si>
  <si>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</si>
  <si>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</si>
  <si>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</si>
  <si>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</si>
  <si>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</si>
  <si>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</si>
  <si>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</si>
  <si>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</si>
  <si>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</si>
  <si>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</si>
  <si>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</si>
  <si>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</si>
  <si>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</si>
  <si>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</si>
  <si>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</si>
  <si>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</si>
  <si>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</si>
  <si>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</si>
  <si>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</si>
  <si>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</si>
  <si>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</si>
  <si>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</si>
  <si>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</si>
  <si>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</si>
  <si>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</si>
  <si>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</si>
  <si>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</si>
  <si>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</si>
  <si>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</si>
  <si>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</si>
  <si>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</si>
  <si>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</si>
  <si>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</si>
  <si>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</si>
  <si>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</si>
  <si>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</si>
  <si>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</si>
  <si>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</si>
  <si>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</si>
  <si>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</si>
  <si>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</si>
  <si>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</si>
  <si>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</si>
  <si>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</si>
  <si>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</si>
  <si>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</si>
  <si>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</si>
  <si>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</si>
  <si>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</si>
  <si>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</si>
  <si>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</si>
  <si>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</si>
  <si>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</si>
  <si>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</si>
  <si>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</si>
  <si>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</si>
  <si>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</si>
  <si>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</si>
  <si>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</si>
  <si>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</si>
  <si>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</si>
  <si>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</si>
  <si>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</si>
  <si>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</si>
  <si>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</si>
  <si>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</si>
  <si>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</si>
  <si>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</si>
  <si>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</si>
  <si>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</si>
  <si>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</si>
  <si>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</si>
  <si>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</si>
  <si>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</si>
  <si>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</si>
  <si>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</si>
  <si>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</si>
  <si>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</si>
  <si>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</si>
  <si>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</si>
  <si>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</si>
  <si>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</si>
  <si>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</si>
  <si>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</si>
  <si>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</si>
  <si>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</si>
  <si>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</si>
  <si>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</si>
  <si>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</si>
  <si>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</si>
  <si>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</si>
  <si>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</si>
  <si>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</si>
  <si>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</si>
  <si>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</si>
  <si>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</si>
  <si>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</si>
  <si>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</si>
  <si>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</si>
  <si>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</si>
  <si>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</si>
  <si>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</si>
  <si>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</si>
  <si>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</si>
  <si>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</si>
  <si>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</si>
  <si>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</si>
  <si>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</si>
  <si>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</si>
  <si>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</si>
  <si>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</si>
  <si>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</si>
  <si>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</si>
  <si>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</si>
  <si>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</si>
  <si>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</si>
  <si>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</si>
  <si>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</si>
  <si>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</si>
  <si>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</si>
  <si>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</si>
  <si>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</si>
  <si>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</si>
  <si>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</si>
  <si>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</si>
  <si>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</si>
  <si>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</si>
  <si>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</si>
  <si>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</si>
  <si>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</si>
  <si>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</si>
  <si>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</si>
  <si>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</si>
  <si>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</si>
  <si>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</si>
  <si>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</si>
  <si>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</si>
  <si>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</si>
  <si>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</si>
  <si>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</si>
  <si>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</si>
  <si>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</si>
  <si>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</si>
  <si>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</si>
  <si>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</si>
  <si>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</si>
  <si>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</si>
  <si>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</si>
  <si>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</si>
  <si>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</si>
  <si>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</si>
  <si>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</si>
  <si>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</si>
  <si>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</si>
  <si>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</si>
  <si>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</si>
  <si>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</si>
  <si>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</si>
  <si>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</si>
  <si>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</si>
  <si>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</si>
  <si>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</si>
  <si>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</si>
  <si>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</si>
  <si>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</si>
  <si>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</si>
  <si>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</si>
  <si>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</si>
  <si>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</si>
  <si>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</si>
  <si>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</si>
  <si>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</si>
  <si>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</si>
  <si>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</si>
  <si>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</si>
  <si>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</si>
  <si>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</si>
  <si>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</si>
  <si>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</si>
  <si>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</si>
  <si>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</si>
  <si>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</si>
  <si>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</si>
  <si>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</si>
  <si>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</si>
  <si>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</si>
  <si>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</si>
  <si>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</si>
  <si>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</si>
  <si>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</si>
  <si>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</si>
  <si>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</si>
  <si>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</si>
  <si>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</si>
  <si>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</si>
  <si>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</si>
  <si>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</si>
  <si>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</si>
  <si>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</si>
  <si>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</si>
  <si>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</si>
  <si>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</si>
  <si>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</si>
  <si>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</si>
  <si>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</si>
  <si>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</si>
  <si>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</si>
  <si>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</si>
  <si>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</si>
  <si>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</si>
  <si>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</si>
  <si>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</si>
  <si>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</si>
  <si>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</si>
  <si>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</si>
  <si>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</si>
  <si>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</si>
  <si>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</si>
  <si>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</si>
  <si>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</si>
  <si>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</si>
  <si>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</si>
  <si>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</si>
  <si>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</si>
  <si>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</si>
  <si>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</si>
  <si>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</si>
  <si>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</si>
  <si>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</si>
  <si>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</si>
  <si>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</si>
  <si>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</si>
  <si>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</si>
  <si>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</si>
  <si>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</si>
  <si>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</si>
  <si>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</si>
  <si>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</si>
  <si>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</si>
  <si>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</si>
  <si>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</si>
  <si>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</si>
  <si>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</si>
  <si>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</si>
  <si>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</si>
  <si>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</si>
  <si>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</si>
  <si>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</si>
  <si>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</si>
  <si>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</si>
  <si>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</si>
  <si>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</si>
  <si>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</si>
  <si>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</si>
  <si>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</si>
  <si>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</si>
  <si>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</si>
  <si>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</si>
  <si>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</si>
  <si>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</si>
  <si>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</si>
  <si>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</si>
  <si>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</si>
  <si>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</si>
  <si>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</si>
  <si>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</si>
  <si>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</si>
  <si>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</si>
  <si>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</si>
  <si>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</si>
  <si>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</si>
  <si>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</si>
  <si>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</si>
  <si>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</si>
  <si>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</si>
  <si>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</si>
  <si>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</si>
  <si>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</si>
  <si>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</si>
  <si>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</si>
  <si>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</si>
  <si>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</si>
  <si>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</si>
  <si>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</si>
  <si>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</si>
  <si>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</si>
  <si>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</si>
  <si>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</si>
  <si>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</si>
  <si>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</si>
  <si>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</si>
  <si>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</si>
  <si>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</si>
  <si>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</si>
  <si>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</si>
  <si>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</si>
  <si>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</si>
  <si>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</si>
  <si>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</si>
  <si>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</si>
  <si>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</si>
  <si>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</si>
  <si>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</si>
  <si>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</si>
  <si>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</si>
  <si>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</si>
  <si>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</si>
  <si>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</si>
  <si>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</si>
  <si>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</si>
  <si>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</si>
  <si>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</si>
  <si>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</si>
  <si>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</si>
  <si>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</si>
  <si>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</si>
  <si>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</si>
  <si>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</si>
  <si>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</si>
  <si>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</si>
  <si>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</si>
  <si>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</si>
  <si>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</si>
  <si>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</si>
  <si>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</si>
  <si>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</si>
  <si>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</si>
  <si>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</si>
  <si>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</si>
  <si>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</si>
  <si>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</si>
  <si>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</si>
  <si>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</si>
  <si>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</si>
  <si>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</si>
  <si>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</si>
  <si>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</si>
  <si>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</si>
  <si>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</si>
  <si>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</si>
  <si>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</si>
  <si>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</si>
  <si>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</si>
  <si>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</si>
  <si>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</si>
  <si>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</si>
  <si>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</si>
  <si>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</si>
  <si>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</si>
  <si>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</si>
  <si>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</si>
  <si>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</si>
  <si>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</si>
  <si>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</si>
  <si>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</si>
  <si>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</si>
  <si>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</si>
  <si>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</si>
  <si>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</si>
  <si>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</si>
  <si>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</si>
  <si>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</si>
  <si>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</si>
  <si>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</si>
  <si>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</si>
  <si>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</si>
  <si>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</si>
  <si>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</si>
  <si>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</si>
  <si>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</si>
  <si>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</si>
  <si>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</si>
  <si>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</si>
  <si>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</si>
  <si>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</si>
  <si>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</si>
  <si>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</si>
  <si>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</si>
  <si>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</si>
  <si>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</si>
  <si>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</si>
  <si>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</si>
  <si>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</si>
  <si>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</si>
  <si>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</si>
  <si>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</si>
  <si>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</si>
  <si>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</si>
  <si>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</si>
  <si>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</si>
  <si>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</si>
  <si>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</si>
  <si>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</si>
  <si>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</si>
  <si>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</si>
  <si>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</si>
  <si>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</si>
  <si>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</si>
  <si>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</si>
  <si>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</si>
  <si>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</si>
  <si>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</si>
  <si>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</si>
  <si>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</si>
  <si>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</si>
  <si>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</si>
  <si>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</si>
  <si>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</si>
  <si>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</si>
  <si>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</si>
  <si>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</si>
  <si>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</si>
  <si>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</si>
  <si>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</si>
  <si>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</si>
  <si>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</si>
  <si>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</si>
  <si>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</si>
  <si>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</si>
  <si>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</si>
  <si>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</si>
  <si>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</si>
  <si>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</si>
  <si>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</si>
  <si>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</si>
  <si>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</si>
  <si>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</si>
  <si>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</si>
  <si>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</si>
  <si>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</si>
  <si>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</si>
  <si>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</si>
  <si>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</si>
  <si>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</si>
  <si>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</si>
  <si>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</si>
  <si>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</si>
  <si>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</si>
  <si>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</si>
  <si>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</si>
  <si>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</si>
  <si>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</si>
  <si>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</si>
  <si>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</si>
  <si>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</si>
  <si>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</si>
  <si>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</si>
  <si>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</si>
  <si>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</si>
  <si>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</si>
  <si>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</si>
  <si>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</si>
  <si>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</si>
  <si>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</si>
  <si>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</si>
  <si>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</si>
  <si>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</si>
  <si>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</si>
  <si>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</si>
  <si>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</si>
  <si>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</si>
  <si>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</si>
  <si>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</si>
  <si>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</si>
  <si>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</si>
  <si>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</si>
  <si>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</si>
  <si>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</si>
  <si>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</si>
  <si>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</si>
  <si>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</si>
  <si>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</si>
  <si>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</si>
  <si>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</si>
  <si>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</si>
  <si>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</si>
  <si>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</si>
  <si>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</si>
  <si>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</si>
  <si>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</si>
  <si>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</si>
  <si>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</si>
  <si>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</si>
  <si>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</si>
  <si>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</si>
  <si>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</si>
  <si>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</si>
  <si>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</si>
  <si>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</si>
  <si>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</si>
  <si>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</si>
  <si>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</si>
  <si>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</si>
  <si>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</si>
  <si>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</si>
  <si>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</si>
  <si>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</si>
  <si>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</si>
  <si>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</si>
  <si>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</si>
  <si>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</si>
  <si>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</si>
  <si>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</si>
  <si>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</si>
  <si>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</si>
  <si>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</si>
  <si>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</si>
  <si>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</si>
  <si>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</si>
  <si>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</si>
  <si>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</si>
  <si>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</si>
  <si>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</si>
  <si>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</si>
  <si>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</si>
  <si>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</si>
  <si>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</si>
  <si>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</si>
  <si>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</si>
  <si>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</si>
  <si>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</si>
  <si>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</si>
  <si>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</si>
  <si>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</si>
  <si>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</si>
  <si>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</si>
  <si>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</si>
  <si>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</si>
  <si>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</si>
  <si>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</si>
  <si>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</si>
  <si>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</si>
  <si>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</si>
  <si>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</si>
  <si>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</si>
  <si>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</si>
  <si>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</si>
  <si>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</si>
  <si>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</si>
  <si>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</si>
  <si>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</si>
  <si>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</si>
  <si>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</si>
  <si>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</si>
  <si>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</si>
  <si>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</si>
  <si>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</si>
  <si>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</si>
  <si>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</si>
  <si>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</si>
  <si>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</si>
  <si>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</si>
  <si>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</si>
  <si>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</si>
  <si>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</si>
  <si>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</si>
  <si>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</si>
  <si>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</si>
  <si>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</si>
  <si>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</si>
  <si>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</si>
  <si>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</si>
  <si>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</si>
  <si>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</si>
  <si>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</si>
  <si>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</si>
  <si>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</si>
  <si>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</si>
  <si>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</si>
  <si>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</si>
  <si>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</si>
  <si>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</si>
  <si>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</si>
  <si>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</si>
  <si>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</si>
  <si>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</si>
  <si>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</si>
  <si>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</si>
  <si>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</si>
  <si>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</si>
  <si>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</si>
  <si>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</si>
  <si>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</si>
  <si>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</si>
  <si>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</si>
  <si>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</si>
  <si>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</si>
  <si>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</si>
  <si>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</si>
  <si>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</si>
  <si>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</si>
  <si>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</si>
  <si>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</si>
  <si>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</si>
  <si>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</si>
  <si>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</si>
  <si>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</si>
  <si>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</si>
  <si>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</si>
  <si>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</si>
  <si>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</si>
  <si>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</si>
  <si>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</si>
  <si>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</si>
  <si>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</si>
  <si>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</si>
  <si>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</si>
  <si>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</si>
  <si>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</si>
  <si>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</si>
  <si>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</si>
  <si>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</si>
  <si>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</si>
  <si>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</si>
  <si>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</si>
  <si>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</si>
  <si>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</si>
  <si>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</si>
  <si>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</si>
  <si>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</si>
  <si>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</si>
  <si>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</si>
  <si>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</si>
  <si>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</si>
  <si>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</si>
  <si>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</si>
  <si>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</si>
  <si>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</si>
  <si>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</si>
  <si>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</si>
  <si>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</si>
  <si>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</si>
  <si>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</si>
  <si>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</si>
  <si>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</si>
  <si>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</si>
  <si>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</si>
  <si>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</si>
  <si>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</si>
  <si>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</si>
  <si>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</si>
  <si>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</si>
  <si>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</si>
  <si>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</si>
  <si>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</si>
  <si>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</si>
  <si>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</si>
  <si>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</si>
  <si>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</si>
  <si>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</si>
  <si>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</si>
  <si>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</si>
  <si>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</si>
  <si>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</si>
  <si>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</si>
  <si>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</si>
  <si>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</si>
  <si>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</si>
  <si>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</si>
  <si>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</si>
  <si>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</si>
  <si>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</si>
  <si>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</si>
  <si>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</si>
  <si>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</si>
  <si>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</si>
  <si>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</si>
  <si>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</si>
  <si>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</si>
  <si>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</si>
  <si>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</si>
  <si>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</si>
  <si>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</si>
  <si>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</si>
  <si>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</si>
  <si>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</si>
  <si>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</si>
  <si>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</si>
  <si>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</si>
  <si>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</si>
  <si>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</si>
  <si>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</si>
  <si>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</si>
  <si>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</si>
  <si>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</si>
  <si>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</si>
  <si>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</si>
  <si>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</si>
  <si>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</si>
  <si>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</si>
  <si>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</si>
  <si>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</si>
  <si>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</si>
  <si>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</si>
  <si>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</si>
  <si>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</si>
  <si>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</si>
  <si>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</si>
  <si>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</si>
  <si>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</si>
  <si>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</si>
  <si>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</si>
  <si>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</si>
  <si>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</si>
  <si>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</si>
  <si>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</si>
  <si>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</si>
  <si>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</si>
  <si>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</si>
  <si>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</si>
  <si>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</si>
  <si>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</si>
  <si>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</si>
  <si>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</si>
  <si>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</si>
  <si>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</si>
  <si>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</si>
  <si>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</si>
  <si>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</si>
  <si>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</si>
  <si>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</si>
  <si>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</si>
  <si>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</si>
  <si>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</si>
  <si>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</si>
  <si>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</si>
  <si>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</si>
  <si>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</si>
  <si>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</si>
  <si>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</si>
  <si>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</si>
  <si>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</si>
  <si>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</si>
  <si>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</si>
  <si>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</si>
  <si>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</si>
  <si>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</si>
  <si>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</si>
  <si>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</si>
  <si>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</si>
  <si>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</si>
  <si>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</si>
  <si>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</si>
  <si>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</si>
  <si>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</si>
  <si>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</si>
  <si>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</si>
  <si>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</si>
  <si>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</si>
  <si>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</si>
  <si>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</si>
  <si>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</si>
  <si>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</si>
  <si>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</si>
  <si>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</si>
  <si>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</si>
  <si>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</si>
  <si>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</si>
  <si>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</si>
  <si>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</si>
  <si>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</si>
  <si>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</si>
  <si>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</si>
  <si>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</si>
  <si>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</si>
  <si>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</si>
  <si>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</si>
  <si>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</si>
  <si>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</si>
  <si>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</si>
  <si>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</si>
  <si>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</si>
  <si>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</si>
  <si>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</si>
  <si>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</si>
  <si>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</si>
  <si>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</si>
  <si>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</si>
  <si>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</si>
  <si>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</si>
  <si>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</si>
  <si>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</si>
  <si>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</si>
  <si>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</si>
  <si>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</si>
  <si>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</si>
  <si>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</si>
  <si>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</si>
  <si>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</si>
  <si>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</si>
  <si>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</si>
  <si>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</si>
  <si>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</si>
  <si>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</si>
  <si>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</si>
  <si>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</si>
  <si>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</si>
  <si>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</si>
  <si>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</si>
  <si>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</si>
  <si>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</si>
  <si>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</si>
  <si>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</si>
  <si>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</si>
  <si>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</si>
  <si>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</si>
  <si>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</si>
  <si>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</si>
  <si>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</si>
  <si>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</si>
  <si>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</si>
  <si>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</si>
  <si>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</si>
  <si>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</si>
  <si>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</si>
  <si>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</si>
  <si>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</si>
  <si>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</si>
  <si>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</si>
  <si>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</si>
  <si>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</si>
  <si>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</si>
  <si>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</si>
  <si>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</si>
  <si>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</si>
  <si>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</si>
  <si>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</si>
  <si>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</si>
  <si>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</si>
  <si>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</si>
  <si>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</si>
  <si>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</si>
  <si>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</si>
  <si>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</si>
  <si>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</si>
  <si>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</si>
  <si>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</si>
  <si>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</si>
  <si>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</si>
  <si>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</si>
  <si>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</si>
  <si>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</si>
  <si>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</si>
  <si>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</si>
  <si>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</si>
  <si>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</si>
  <si>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</si>
  <si>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</si>
  <si>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</si>
  <si>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</si>
  <si>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</si>
  <si>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</si>
  <si>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</si>
  <si>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</si>
  <si>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</si>
  <si>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</si>
  <si>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</si>
  <si>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</si>
  <si>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</si>
  <si>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</si>
  <si>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</si>
  <si>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</si>
  <si>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</si>
  <si>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</si>
  <si>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</si>
  <si>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</si>
  <si>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</si>
  <si>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</si>
  <si>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</si>
  <si>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</si>
  <si>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</si>
  <si>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</si>
  <si>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</si>
  <si>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</si>
  <si>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</si>
  <si>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</si>
  <si>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</si>
  <si>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</si>
  <si>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</si>
  <si>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</si>
  <si>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</si>
  <si>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</si>
  <si>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</si>
  <si>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</si>
  <si>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</si>
  <si>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</si>
  <si>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</si>
  <si>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</si>
  <si>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</si>
  <si>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</si>
  <si>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</si>
  <si>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</si>
  <si>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</si>
  <si>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</si>
  <si>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</si>
  <si>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</si>
  <si>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</si>
  <si>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</si>
  <si>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</si>
  <si>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</si>
  <si>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</si>
  <si>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</si>
  <si>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</si>
  <si>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</si>
  <si>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</si>
  <si>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</si>
  <si>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</si>
  <si>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</si>
  <si>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</si>
  <si>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</si>
  <si>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</si>
  <si>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</si>
  <si>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</si>
  <si>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</si>
  <si>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</si>
  <si>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</si>
  <si>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</si>
  <si>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</si>
  <si>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</si>
  <si>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</si>
  <si>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</si>
  <si>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</si>
  <si>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</si>
  <si>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</si>
  <si>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</si>
  <si>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</si>
  <si>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</si>
  <si>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</si>
  <si>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</si>
  <si>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</si>
  <si>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</si>
  <si>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</si>
  <si>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</si>
  <si>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</si>
  <si>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</si>
  <si>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</si>
  <si>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</si>
  <si>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</si>
  <si>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</si>
  <si>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</si>
  <si>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</si>
  <si>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</si>
  <si>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</si>
  <si>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</si>
  <si>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</si>
  <si>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</si>
  <si>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</si>
  <si>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</si>
  <si>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</si>
  <si>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</si>
  <si>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</si>
  <si>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</si>
  <si>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</si>
  <si>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</si>
  <si>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</si>
  <si>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</si>
  <si>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</si>
  <si>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</si>
  <si>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</si>
  <si>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</si>
  <si>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</si>
  <si>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</si>
  <si>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</si>
  <si>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</si>
  <si>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</si>
  <si>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</si>
  <si>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</si>
  <si>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</si>
  <si>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</si>
  <si>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</si>
  <si>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</si>
  <si>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</si>
  <si>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</si>
  <si>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</si>
  <si>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</si>
  <si>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</si>
  <si>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</si>
  <si>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</si>
  <si>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</si>
  <si>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</si>
  <si>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</si>
  <si>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</si>
  <si>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</si>
  <si>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</si>
  <si>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</si>
  <si>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</si>
  <si>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</si>
  <si>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</si>
  <si>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</si>
  <si>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</si>
  <si>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</si>
  <si>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</si>
  <si>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</si>
  <si>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</si>
  <si>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</si>
  <si>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</si>
  <si>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</si>
  <si>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</si>
  <si>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</si>
  <si>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</si>
  <si>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</si>
  <si>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</si>
  <si>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</si>
  <si>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</si>
  <si>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</si>
  <si>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</si>
  <si>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</si>
  <si>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</si>
  <si>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</si>
  <si>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</si>
  <si>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</si>
  <si>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</si>
  <si>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</si>
  <si>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</si>
  <si>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</si>
  <si>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</si>
  <si>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</si>
  <si>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</si>
  <si>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</si>
  <si>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</si>
  <si>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</si>
  <si>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</si>
  <si>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</si>
  <si>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</si>
  <si>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</si>
  <si>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</si>
  <si>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</si>
  <si>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</si>
  <si>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</si>
  <si>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</si>
  <si>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</si>
  <si>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</si>
  <si>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</si>
  <si>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</si>
  <si>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</si>
  <si>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</si>
  <si>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</si>
  <si>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</si>
  <si>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</si>
  <si>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</si>
  <si>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</si>
  <si>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</si>
  <si>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</si>
  <si>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</si>
  <si>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</si>
  <si>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</si>
  <si>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</si>
  <si>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</si>
  <si>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</si>
  <si>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</si>
  <si>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</si>
  <si>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</si>
  <si>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</si>
  <si>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</si>
  <si>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</si>
  <si>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</si>
  <si>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</si>
  <si>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</si>
  <si>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</si>
  <si>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</si>
  <si>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</si>
  <si>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</si>
  <si>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</si>
  <si>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</si>
  <si>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</si>
  <si>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</si>
  <si>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</si>
  <si>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</si>
  <si>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</si>
  <si>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</si>
  <si>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</si>
  <si>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</si>
  <si>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</si>
  <si>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</si>
  <si>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</si>
  <si>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</si>
  <si>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</si>
  <si>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</si>
  <si>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</si>
  <si>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</si>
  <si>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</si>
  <si>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</si>
  <si>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</si>
  <si>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</si>
  <si>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</si>
  <si>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</si>
  <si>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</si>
  <si>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</si>
  <si>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</si>
  <si>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</si>
  <si>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</si>
  <si>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</si>
  <si>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</si>
  <si>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</si>
  <si>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</si>
  <si>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</si>
  <si>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</si>
  <si>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</si>
  <si>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</si>
  <si>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</si>
  <si>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</si>
  <si>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</si>
  <si>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</si>
  <si>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</si>
  <si>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</si>
  <si>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</si>
  <si>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</si>
  <si>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</si>
  <si>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</si>
  <si>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</si>
  <si>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</si>
  <si>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</si>
  <si>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</si>
  <si>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</si>
  <si>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</si>
  <si>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</si>
  <si>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</si>
  <si>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</si>
  <si>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</si>
  <si>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</si>
  <si>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</si>
  <si>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</si>
  <si>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</si>
  <si>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</si>
  <si>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</si>
  <si>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</si>
  <si>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</si>
  <si>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</si>
  <si>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</si>
  <si>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</si>
  <si>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</si>
  <si>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</si>
  <si>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</si>
  <si>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</si>
  <si>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</si>
  <si>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</si>
  <si>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</si>
  <si>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</si>
  <si>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</si>
  <si>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</si>
  <si>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</si>
  <si>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</si>
  <si>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</si>
  <si>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</si>
  <si>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</si>
  <si>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</si>
  <si>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</si>
  <si>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</si>
  <si>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</si>
  <si>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</si>
  <si>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</si>
  <si>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</si>
  <si>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</si>
  <si>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</si>
  <si>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</si>
  <si>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</si>
  <si>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</si>
  <si>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</si>
  <si>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</si>
  <si>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</si>
  <si>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</si>
  <si>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</si>
  <si>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</si>
  <si>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</si>
  <si>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</si>
  <si>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</si>
  <si>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</si>
  <si>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</si>
  <si>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</si>
  <si>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</si>
  <si>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</si>
  <si>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</si>
  <si>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</si>
  <si>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</si>
  <si>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</si>
  <si>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</si>
  <si>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</si>
  <si>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</si>
  <si>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</si>
  <si>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</si>
  <si>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</si>
  <si>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</si>
  <si>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</si>
  <si>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</si>
  <si>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</si>
  <si>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</si>
  <si>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</si>
  <si>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</si>
  <si>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</si>
  <si>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</si>
  <si>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</si>
  <si>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</si>
  <si>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</si>
  <si>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</si>
  <si>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</si>
  <si>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</si>
  <si>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</si>
  <si>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</si>
  <si>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</si>
  <si>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</si>
  <si>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</si>
  <si>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</si>
  <si>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</si>
  <si>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</si>
  <si>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</si>
  <si>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</si>
  <si>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</si>
  <si>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</si>
  <si>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</si>
  <si>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</si>
  <si>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</si>
  <si>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</si>
  <si>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</si>
  <si>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</si>
  <si>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</si>
  <si>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</si>
  <si>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</si>
  <si>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</si>
  <si>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</si>
  <si>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</si>
  <si>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</si>
  <si>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</si>
  <si>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</si>
  <si>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</si>
  <si>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</si>
  <si>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</si>
  <si>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</si>
  <si>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</si>
  <si>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</si>
  <si>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</si>
  <si>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</si>
  <si>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</si>
  <si>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</si>
  <si>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</si>
  <si>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</si>
  <si>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</si>
  <si>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</si>
  <si>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</si>
  <si>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</si>
  <si>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</si>
  <si>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</si>
  <si>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</si>
  <si>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</si>
  <si>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</si>
  <si>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</si>
  <si>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</si>
  <si>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</si>
  <si>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</si>
  <si>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</si>
  <si>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</si>
  <si>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</si>
  <si>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</si>
  <si>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</si>
  <si>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</si>
  <si>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</si>
  <si>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</si>
  <si>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</si>
  <si>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</si>
  <si>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</si>
  <si>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</si>
  <si>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</si>
  <si>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</si>
  <si>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</si>
  <si>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</si>
  <si>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</si>
  <si>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</si>
  <si>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</si>
  <si>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</si>
  <si>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</si>
  <si>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</si>
  <si>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</si>
  <si>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</si>
  <si>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</si>
  <si>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</si>
  <si>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</si>
  <si>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</si>
  <si>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</si>
  <si>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</si>
  <si>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</si>
  <si>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</si>
  <si>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</si>
  <si>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</si>
  <si>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</si>
  <si>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</si>
  <si>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</si>
  <si>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</si>
  <si>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</si>
  <si>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</si>
  <si>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</si>
  <si>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</si>
  <si>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</si>
  <si>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</si>
  <si>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</si>
  <si>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</si>
  <si>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</si>
  <si>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</si>
  <si>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</si>
  <si>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</si>
  <si>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</si>
  <si>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</si>
  <si>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</si>
  <si>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</si>
  <si>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</si>
  <si>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</si>
  <si>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</si>
  <si>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</si>
  <si>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</si>
  <si>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</si>
  <si>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</si>
  <si>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</si>
  <si>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</si>
  <si>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</si>
  <si>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</si>
  <si>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</si>
  <si>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</si>
  <si>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</si>
  <si>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</si>
  <si>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</si>
  <si>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</si>
  <si>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</si>
  <si>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</si>
  <si>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</si>
  <si>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</si>
  <si>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</si>
  <si>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</si>
  <si>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</si>
  <si>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</si>
  <si>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</si>
  <si>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</si>
  <si>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</si>
  <si>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</si>
  <si>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</si>
  <si>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</si>
  <si>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</si>
  <si>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</si>
  <si>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</si>
  <si>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</si>
  <si>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</si>
  <si>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</si>
  <si>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</si>
  <si>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</si>
  <si>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</si>
  <si>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</si>
  <si>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</si>
  <si>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</si>
  <si>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</si>
  <si>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</si>
  <si>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</si>
  <si>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</si>
  <si>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</si>
  <si>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</si>
  <si>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</si>
  <si>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</si>
  <si>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</si>
  <si>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</si>
  <si>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</si>
  <si>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</si>
  <si>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</si>
  <si>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</si>
  <si>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</si>
  <si>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</si>
  <si>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</si>
  <si>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</si>
  <si>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</si>
  <si>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</si>
  <si>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</si>
  <si>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</si>
  <si>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</si>
  <si>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</si>
  <si>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</si>
  <si>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</si>
  <si>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</si>
  <si>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</si>
  <si>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</si>
  <si>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</si>
  <si>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</si>
  <si>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</si>
  <si>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</si>
  <si>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</si>
  <si>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</si>
  <si>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</si>
  <si>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</si>
  <si>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</si>
  <si>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</si>
  <si>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</si>
  <si>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</si>
  <si>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</si>
  <si>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</si>
  <si>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</si>
  <si>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</si>
  <si>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</si>
  <si>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</si>
  <si>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</si>
  <si>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</si>
  <si>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</si>
  <si>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</si>
  <si>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</si>
  <si>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</si>
  <si>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</si>
  <si>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</si>
  <si>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</si>
  <si>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</si>
  <si>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</si>
  <si>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</si>
  <si>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</si>
  <si>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</si>
  <si>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</si>
  <si>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</si>
  <si>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</si>
  <si>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</si>
  <si>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</si>
  <si>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</si>
  <si>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</si>
  <si>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</si>
  <si>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</si>
  <si>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</si>
  <si>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</si>
  <si>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</si>
  <si>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</si>
  <si>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</si>
  <si>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</si>
  <si>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</si>
  <si>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</si>
  <si>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</si>
  <si>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</si>
  <si>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</si>
  <si>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</si>
  <si>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</si>
  <si>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</si>
  <si>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</si>
  <si>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</si>
  <si>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</si>
  <si>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</si>
  <si>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</si>
  <si>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</si>
  <si>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</si>
  <si>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</si>
  <si>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</si>
  <si>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</si>
  <si>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</si>
  <si>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</si>
  <si>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</si>
  <si>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</si>
  <si>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</si>
  <si>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</si>
  <si>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</si>
  <si>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</si>
  <si>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</si>
  <si>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</si>
  <si>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</si>
  <si>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</si>
  <si>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</si>
  <si>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</si>
  <si>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</si>
  <si>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</si>
  <si>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</si>
  <si>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</si>
  <si>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</si>
  <si>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</si>
  <si>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</si>
  <si>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</si>
  <si>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</si>
  <si>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</si>
  <si>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</si>
  <si>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</si>
  <si>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</si>
  <si>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</si>
  <si>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</si>
  <si>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</si>
  <si>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</si>
  <si>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</si>
  <si>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</si>
  <si>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</si>
  <si>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</si>
  <si>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</si>
  <si>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</si>
  <si>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</si>
  <si>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</si>
  <si>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</si>
  <si>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</si>
  <si>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</si>
  <si>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</si>
  <si>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</si>
  <si>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</si>
  <si>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</si>
  <si>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</si>
  <si>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</si>
  <si>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</si>
  <si>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</si>
  <si>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</si>
  <si>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</si>
  <si>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</si>
  <si>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</si>
  <si>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</si>
  <si>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</si>
  <si>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</si>
  <si>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</si>
  <si>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</si>
  <si>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</si>
  <si>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</si>
  <si>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</si>
  <si>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</si>
  <si>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</si>
  <si>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</si>
  <si>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</si>
  <si>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</si>
  <si>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</si>
  <si>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</si>
  <si>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</si>
  <si>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</si>
  <si>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</si>
  <si>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</si>
  <si>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</si>
  <si>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</si>
  <si>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</si>
  <si>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</si>
  <si>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</si>
  <si>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</si>
  <si>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</si>
  <si>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</si>
  <si>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</si>
  <si>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</si>
  <si>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</si>
  <si>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</si>
  <si>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</si>
  <si>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</si>
  <si>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</si>
  <si>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</si>
  <si>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</si>
  <si>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</si>
  <si>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</si>
  <si>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</si>
  <si>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</si>
  <si>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</si>
  <si>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</si>
  <si>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</si>
  <si>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</si>
  <si>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</si>
  <si>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</si>
  <si>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</si>
  <si>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</si>
  <si>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</si>
  <si>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</si>
  <si>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</si>
  <si>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</si>
  <si>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</si>
  <si>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</si>
  <si>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</si>
  <si>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</si>
  <si>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</si>
  <si>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</si>
  <si>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</si>
  <si>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</si>
  <si>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</si>
  <si>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</si>
  <si>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</si>
  <si>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</si>
  <si>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</si>
  <si>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</si>
  <si>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</si>
  <si>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</si>
  <si>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</si>
  <si>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</si>
  <si>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</si>
  <si>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</si>
  <si>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</si>
  <si>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</si>
  <si>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</si>
  <si>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</si>
  <si>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</si>
  <si>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</si>
  <si>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</si>
  <si>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</si>
  <si>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</si>
  <si>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</si>
  <si>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</si>
  <si>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</si>
  <si>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</si>
  <si>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</si>
  <si>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</si>
  <si>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</si>
  <si>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</si>
  <si>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</si>
  <si>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</si>
  <si>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</si>
  <si>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</si>
  <si>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</si>
  <si>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</si>
  <si>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</si>
  <si>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</si>
  <si>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</si>
  <si>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</si>
  <si>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</si>
  <si>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</si>
  <si>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</si>
  <si>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</si>
  <si>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</si>
  <si>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</si>
  <si>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</si>
  <si>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</si>
  <si>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</si>
  <si>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</si>
  <si>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</si>
  <si>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</si>
  <si>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</si>
  <si>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</si>
  <si>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</si>
  <si>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</si>
  <si>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</si>
  <si>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</si>
  <si>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</si>
  <si>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</si>
  <si>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</si>
  <si>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</si>
  <si>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</si>
  <si>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</si>
  <si>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</si>
  <si>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</si>
  <si>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</si>
  <si>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</si>
  <si>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</si>
  <si>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</si>
  <si>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</si>
  <si>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</si>
  <si>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</si>
  <si>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</si>
  <si>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</si>
  <si>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</si>
  <si>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</si>
  <si>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</si>
  <si>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</si>
  <si>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</si>
  <si>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</si>
  <si>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</si>
  <si>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</si>
  <si>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</si>
  <si>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</si>
  <si>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</si>
  <si>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</si>
  <si>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</si>
  <si>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</si>
  <si>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</si>
  <si>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</si>
  <si>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</si>
  <si>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</si>
  <si>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</si>
  <si>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</si>
  <si>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</si>
  <si>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</si>
  <si>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</si>
  <si>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</si>
  <si>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</si>
  <si>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</si>
  <si>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</si>
  <si>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</si>
  <si>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</si>
  <si>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</si>
  <si>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</si>
  <si>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</si>
  <si>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</si>
  <si>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</si>
  <si>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</si>
  <si>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</si>
  <si>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</si>
  <si>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</si>
  <si>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</si>
  <si>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</si>
  <si>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</si>
  <si>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</si>
  <si>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</si>
  <si>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</si>
  <si>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</si>
  <si>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</si>
  <si>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</si>
  <si>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</si>
  <si>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</si>
  <si>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</si>
  <si>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</si>
  <si>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</si>
  <si>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</si>
  <si>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</si>
  <si>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</si>
  <si>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</si>
  <si>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</si>
  <si>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</si>
  <si>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</si>
  <si>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</si>
  <si>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</si>
  <si>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</si>
  <si>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</si>
  <si>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</si>
  <si>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</si>
  <si>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</si>
  <si>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</si>
  <si>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</si>
  <si>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</si>
  <si>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</si>
  <si>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</si>
  <si>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</si>
  <si>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</si>
  <si>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</si>
  <si>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</si>
  <si>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</si>
  <si>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</si>
  <si>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</si>
  <si>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</si>
  <si>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</si>
  <si>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</si>
  <si>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</si>
  <si>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</si>
  <si>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</si>
  <si>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</si>
  <si>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</si>
  <si>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</si>
  <si>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</si>
  <si>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</si>
  <si>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</si>
  <si>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</si>
  <si>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</si>
  <si>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</si>
  <si>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</si>
  <si>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</si>
  <si>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</si>
  <si>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</si>
  <si>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</si>
  <si>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</si>
  <si>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</si>
  <si>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</si>
  <si>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</si>
  <si>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</si>
  <si>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</si>
  <si>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</si>
  <si>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</si>
  <si>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</si>
  <si>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</si>
  <si>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</si>
  <si>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</si>
  <si>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</si>
  <si>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</si>
  <si>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</si>
  <si>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</si>
  <si>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</si>
  <si>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</si>
  <si>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</si>
  <si>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</si>
  <si>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</si>
  <si>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</si>
  <si>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</si>
  <si>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</si>
  <si>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</si>
  <si>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</si>
  <si>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</si>
  <si>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</si>
  <si>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</si>
  <si>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</si>
  <si>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</si>
  <si>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</si>
  <si>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</si>
  <si>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</si>
  <si>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</si>
  <si>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</si>
  <si>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</si>
  <si>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</si>
  <si>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</si>
  <si>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</si>
  <si>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</si>
  <si>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</si>
  <si>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</si>
  <si>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</si>
  <si>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</si>
  <si>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</si>
  <si>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</si>
  <si>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</si>
  <si>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</si>
  <si>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</si>
  <si>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</si>
  <si>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</si>
  <si>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</si>
  <si>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</si>
  <si>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</si>
  <si>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</si>
  <si>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</si>
  <si>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</si>
  <si>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</si>
  <si>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</si>
  <si>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</si>
  <si>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</si>
  <si>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</si>
  <si>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</si>
  <si>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</si>
  <si>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</si>
  <si>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</si>
  <si>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</si>
  <si>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</si>
  <si>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</si>
  <si>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</si>
  <si>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</si>
  <si>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</si>
  <si>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</si>
  <si>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</si>
  <si>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</si>
  <si>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</si>
  <si>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</si>
  <si>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</si>
  <si>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</si>
  <si>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</si>
  <si>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</si>
  <si>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</si>
  <si>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</si>
  <si>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</si>
  <si>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</si>
  <si>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</si>
  <si>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</si>
  <si>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</si>
  <si>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</si>
  <si>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</si>
  <si>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</si>
  <si>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</si>
  <si>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</si>
  <si>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</si>
  <si>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</si>
  <si>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</si>
  <si>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</si>
  <si>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</si>
  <si>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</si>
  <si>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</si>
  <si>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</si>
  <si>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</si>
  <si>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</si>
  <si>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</si>
  <si>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</si>
  <si>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</si>
  <si>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</si>
  <si>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</si>
  <si>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</si>
  <si>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</si>
  <si>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</si>
  <si>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</si>
  <si>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</si>
  <si>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</si>
  <si>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</si>
  <si>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</si>
  <si>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</si>
  <si>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</si>
  <si>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</si>
  <si>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</si>
  <si>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</si>
  <si>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</si>
  <si>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</si>
  <si>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</si>
  <si>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</si>
  <si>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</si>
  <si>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</si>
  <si>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</si>
  <si>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</si>
  <si>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</si>
  <si>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</si>
  <si>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</si>
  <si>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</si>
  <si>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</si>
  <si>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</si>
  <si>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</si>
  <si>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</si>
  <si>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</si>
  <si>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</si>
  <si>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</si>
  <si>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</si>
  <si>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</si>
  <si>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</si>
  <si>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</si>
  <si>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</si>
  <si>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</si>
  <si>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</si>
  <si>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</si>
  <si>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</si>
  <si>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</si>
  <si>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</si>
  <si>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</si>
  <si>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</si>
  <si>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</si>
  <si>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</si>
  <si>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</si>
  <si>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</si>
  <si>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</si>
  <si>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</si>
  <si>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</si>
  <si>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</si>
  <si>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</si>
  <si>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</si>
  <si>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</si>
  <si>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</si>
  <si>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</si>
  <si>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</si>
  <si>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</si>
  <si>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</si>
  <si>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</si>
  <si>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</si>
  <si>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</si>
  <si>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</si>
  <si>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</si>
  <si>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</si>
  <si>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</si>
  <si>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</si>
  <si>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</si>
  <si>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</si>
  <si>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</si>
  <si>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</si>
  <si>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</si>
  <si>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</si>
  <si>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</si>
  <si>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</si>
  <si>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</si>
  <si>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</si>
  <si>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</si>
  <si>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</si>
  <si>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</si>
  <si>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</si>
  <si>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</si>
  <si>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</si>
  <si>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</si>
  <si>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</si>
  <si>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</si>
  <si>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</si>
  <si>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</si>
  <si>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</si>
  <si>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</si>
  <si>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</si>
  <si>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</si>
  <si>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</si>
  <si>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</si>
  <si>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</si>
  <si>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</si>
  <si>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</si>
  <si>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</si>
  <si>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</si>
  <si>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</si>
  <si>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</si>
  <si>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</si>
  <si>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</si>
  <si>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</si>
  <si>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</si>
  <si>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</si>
  <si>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</si>
  <si>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</si>
  <si>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</si>
  <si>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</si>
  <si>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</si>
  <si>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</si>
  <si>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</si>
  <si>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</si>
  <si>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</si>
  <si>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</si>
  <si>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</si>
  <si>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</si>
  <si>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</si>
  <si>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</si>
  <si>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</si>
  <si>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</si>
  <si>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</si>
  <si>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</si>
  <si>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</si>
  <si>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</si>
  <si>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</si>
  <si>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</si>
  <si>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</si>
  <si>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</si>
  <si>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</si>
  <si>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</si>
  <si>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</si>
  <si>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</si>
  <si>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</si>
  <si>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</si>
  <si>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</si>
  <si>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</si>
  <si>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</si>
  <si>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</si>
  <si>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</si>
  <si>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</si>
  <si>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</si>
  <si>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</si>
  <si>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</si>
  <si>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</si>
  <si>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</si>
  <si>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</si>
  <si>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</si>
  <si>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</si>
  <si>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</si>
  <si>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</si>
  <si>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</si>
  <si>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</si>
  <si>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</si>
  <si>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</si>
  <si>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</si>
  <si>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</si>
  <si>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</si>
  <si>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</si>
  <si>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</si>
  <si>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</si>
  <si>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</si>
  <si>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</si>
  <si>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</si>
  <si>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</si>
  <si>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</si>
  <si>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</si>
  <si>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</si>
  <si>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</si>
  <si>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</si>
  <si>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</si>
  <si>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</si>
  <si>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</si>
  <si>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</si>
  <si>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</si>
  <si>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</si>
  <si>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</si>
  <si>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</si>
  <si>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</si>
  <si>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</si>
  <si>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</si>
  <si>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</si>
  <si>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</si>
  <si>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</si>
  <si>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</si>
  <si>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</si>
  <si>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</si>
  <si>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</si>
  <si>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</si>
  <si>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</si>
  <si>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</si>
  <si>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</si>
  <si>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</si>
  <si>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</si>
  <si>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</si>
  <si>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</si>
  <si>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</si>
  <si>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</si>
  <si>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</si>
  <si>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</si>
  <si>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</si>
  <si>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</si>
  <si>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</si>
  <si>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</si>
  <si>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</si>
  <si>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</si>
  <si>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</si>
  <si>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</si>
  <si>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</si>
  <si>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</si>
  <si>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</si>
  <si>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</si>
  <si>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</si>
  <si>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</si>
  <si>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</si>
  <si>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</si>
  <si>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</si>
  <si>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</si>
  <si>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</si>
  <si>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</si>
  <si>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</si>
  <si>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</si>
  <si>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</si>
  <si>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</si>
  <si>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</si>
  <si>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</si>
  <si>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</si>
  <si>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</si>
  <si>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</si>
  <si>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</si>
  <si>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</si>
  <si>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</si>
  <si>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</si>
  <si>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</si>
  <si>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</si>
  <si>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</si>
  <si>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</si>
  <si>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</si>
  <si>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</si>
  <si>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</si>
  <si>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</si>
  <si>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</si>
  <si>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</si>
  <si>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</si>
  <si>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</si>
  <si>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</si>
  <si>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</si>
  <si>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</si>
  <si>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</si>
  <si>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</si>
  <si>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</si>
  <si>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</si>
  <si>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</si>
  <si>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</si>
  <si>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</si>
  <si>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</si>
  <si>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</si>
  <si>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</si>
  <si>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</si>
  <si>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</si>
  <si>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</si>
  <si>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</si>
  <si>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</si>
  <si>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</si>
  <si>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</si>
  <si>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</si>
  <si>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</si>
  <si>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</si>
  <si>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</si>
  <si>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</si>
  <si>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</si>
  <si>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</si>
  <si>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</si>
  <si>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</si>
  <si>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</si>
  <si>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</si>
  <si>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</si>
  <si>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</si>
  <si>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</si>
  <si>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</si>
  <si>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</si>
  <si>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</si>
  <si>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</si>
  <si>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</si>
  <si>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</si>
  <si>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</si>
  <si>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</si>
  <si>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</si>
  <si>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</si>
  <si>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</si>
  <si>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</si>
  <si>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</si>
  <si>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</si>
  <si>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</si>
  <si>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</si>
  <si>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</si>
  <si>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</si>
  <si>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</si>
  <si>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</si>
  <si>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</si>
  <si>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</si>
  <si>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</si>
  <si>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</si>
  <si>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</si>
  <si>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</si>
  <si>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</si>
  <si>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</si>
  <si>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</si>
  <si>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</si>
  <si>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</si>
  <si>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</si>
  <si>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</si>
  <si>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</si>
  <si>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</si>
  <si>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</si>
  <si>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</si>
  <si>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</si>
  <si>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</si>
  <si>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</si>
  <si>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</si>
  <si>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</si>
  <si>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</si>
  <si>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</si>
  <si>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</si>
  <si>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</si>
  <si>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</si>
  <si>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</si>
  <si>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</si>
  <si>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</si>
  <si>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</si>
  <si>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</si>
  <si>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</si>
  <si>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</si>
  <si>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</si>
  <si>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</si>
  <si>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</si>
  <si>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</si>
  <si>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</si>
  <si>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</si>
  <si>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</si>
  <si>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</si>
  <si>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</si>
  <si>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</si>
  <si>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</si>
  <si>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</si>
  <si>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</si>
  <si>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</si>
  <si>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</si>
  <si>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</si>
  <si>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</si>
  <si>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</si>
  <si>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</si>
  <si>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</si>
  <si>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</si>
  <si>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</si>
  <si>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</si>
  <si>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</si>
  <si>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</si>
  <si>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</si>
  <si>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</si>
  <si>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</si>
  <si>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</si>
  <si>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</si>
  <si>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</si>
  <si>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</si>
  <si>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</si>
  <si>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</si>
  <si>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</si>
  <si>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</si>
  <si>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</si>
  <si>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</si>
  <si>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</si>
  <si>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</si>
  <si>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</si>
  <si>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</si>
  <si>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</si>
  <si>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</si>
  <si>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</si>
  <si>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</si>
  <si>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</si>
  <si>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</si>
  <si>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</si>
  <si>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</si>
  <si>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</si>
  <si>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</si>
  <si>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</si>
  <si>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</si>
  <si>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</si>
  <si>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</si>
  <si>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</si>
  <si>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</si>
  <si>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</si>
  <si>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</si>
  <si>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</si>
  <si>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</si>
  <si>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</si>
  <si>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</si>
  <si>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</si>
  <si>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</si>
  <si>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</si>
  <si>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</si>
  <si>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</si>
  <si>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</si>
  <si>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</si>
  <si>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</si>
  <si>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</si>
  <si>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</si>
  <si>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</si>
  <si>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</si>
  <si>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</si>
  <si>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</si>
  <si>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</si>
  <si>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</si>
  <si>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</si>
  <si>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</si>
  <si>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</si>
  <si>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</si>
  <si>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</si>
  <si>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</si>
  <si>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</si>
  <si>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</si>
  <si>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</si>
  <si>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</si>
  <si>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</si>
  <si>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</si>
  <si>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</si>
  <si>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</si>
  <si>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</si>
  <si>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</si>
  <si>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</si>
  <si>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</si>
  <si>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</si>
  <si>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</si>
  <si>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</si>
  <si>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</si>
  <si>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</si>
  <si>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</si>
  <si>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</si>
  <si>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</si>
  <si>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</si>
  <si>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</si>
  <si>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</si>
  <si>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</si>
  <si>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</si>
  <si>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</si>
  <si>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</si>
  <si>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</si>
  <si>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</si>
  <si>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</si>
  <si>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</si>
  <si>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</si>
  <si>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</si>
  <si>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</si>
  <si>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</si>
  <si>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</si>
  <si>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</si>
  <si>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</si>
  <si>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</si>
  <si>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</si>
  <si>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</si>
  <si>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</si>
  <si>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</si>
  <si>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</si>
  <si>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</si>
  <si>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</si>
  <si>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</si>
  <si>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</si>
  <si>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</si>
  <si>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</si>
  <si>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</si>
  <si>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</si>
  <si>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</si>
  <si>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</si>
  <si>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</si>
  <si>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</si>
  <si>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</si>
  <si>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</si>
  <si>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</si>
  <si>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</si>
  <si>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</si>
  <si>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</si>
  <si>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</si>
  <si>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</si>
  <si>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</si>
  <si>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</si>
  <si>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</si>
  <si>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</si>
  <si>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</si>
  <si>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</si>
  <si>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</si>
  <si>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</si>
  <si>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</si>
  <si>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</si>
  <si>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</si>
  <si>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</si>
  <si>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</si>
  <si>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</si>
  <si>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</si>
  <si>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</si>
  <si>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</si>
  <si>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</si>
  <si>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</si>
  <si>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</si>
  <si>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</si>
  <si>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</si>
  <si>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</si>
  <si>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</si>
  <si>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</si>
  <si>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</si>
  <si>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</si>
  <si>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</si>
  <si>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</si>
  <si>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</si>
  <si>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</si>
  <si>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</si>
  <si>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</si>
  <si>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</si>
  <si>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</si>
  <si>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</si>
  <si>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</si>
  <si>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</si>
  <si>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</si>
  <si>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</si>
  <si>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</si>
  <si>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</si>
  <si>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</si>
  <si>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</si>
  <si>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</si>
  <si>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</si>
  <si>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</si>
  <si>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</si>
  <si>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</si>
  <si>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</si>
  <si>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</si>
  <si>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</si>
  <si>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</si>
  <si>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</si>
  <si>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</si>
  <si>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</si>
  <si>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</si>
  <si>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</si>
  <si>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</si>
  <si>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</si>
  <si>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</si>
  <si>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</si>
  <si>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</si>
  <si>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</si>
  <si>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</si>
  <si>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</si>
  <si>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</si>
  <si>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</si>
  <si>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</si>
  <si>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</si>
  <si>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</si>
  <si>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</si>
  <si>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</si>
  <si>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</si>
  <si>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</si>
  <si>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</si>
  <si>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</si>
  <si>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</si>
  <si>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</si>
  <si>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</si>
  <si>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</si>
  <si>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</si>
  <si>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</si>
  <si>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</si>
  <si>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</si>
  <si>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</si>
  <si>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</si>
  <si>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</si>
  <si>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</si>
  <si>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</si>
  <si>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</si>
  <si>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</si>
  <si>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</si>
  <si>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</si>
  <si>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</si>
  <si>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</si>
  <si>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</si>
  <si>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</si>
  <si>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</si>
  <si>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</si>
  <si>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</si>
  <si>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</si>
  <si>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</si>
  <si>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</si>
  <si>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</si>
  <si>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</si>
  <si>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</si>
  <si>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</si>
  <si>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</si>
  <si>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</si>
  <si>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</si>
  <si>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</si>
  <si>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</si>
  <si>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</si>
  <si>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</si>
  <si>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</si>
  <si>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</si>
  <si>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</si>
  <si>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</si>
  <si>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</si>
  <si>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</si>
  <si>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</si>
  <si>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</si>
  <si>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</si>
  <si>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</si>
  <si>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</si>
  <si>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</si>
  <si>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</si>
  <si>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</si>
  <si>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</si>
  <si>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</si>
  <si>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</si>
  <si>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</si>
  <si>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</si>
  <si>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</si>
  <si>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</si>
  <si>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</si>
  <si>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</si>
  <si>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</si>
  <si>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</si>
  <si>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</si>
  <si>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</si>
  <si>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</si>
  <si>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</si>
  <si>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</si>
  <si>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</si>
  <si>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</si>
  <si>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</si>
  <si>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</si>
  <si>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</si>
  <si>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</si>
  <si>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</si>
  <si>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</si>
  <si>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</si>
  <si>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</si>
  <si>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</si>
  <si>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</si>
  <si>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</si>
  <si>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</si>
  <si>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</si>
  <si>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</si>
  <si>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</si>
  <si>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</si>
  <si>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</si>
  <si>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</si>
  <si>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</si>
  <si>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</si>
  <si>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</si>
  <si>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</si>
  <si>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</si>
  <si>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</si>
  <si>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</si>
  <si>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</si>
  <si>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</si>
  <si>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</si>
  <si>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</si>
  <si>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</si>
  <si>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</si>
  <si>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</si>
  <si>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</si>
  <si>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</si>
  <si>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</si>
  <si>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</si>
  <si>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</si>
  <si>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</si>
  <si>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</si>
  <si>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</si>
  <si>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</si>
  <si>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</si>
  <si>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</si>
  <si>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</si>
  <si>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</si>
  <si>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</si>
  <si>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</si>
  <si>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</si>
  <si>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</si>
  <si>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</si>
  <si>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</si>
  <si>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</si>
  <si>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</si>
  <si>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</si>
  <si>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</si>
  <si>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</si>
  <si>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</si>
  <si>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</si>
  <si>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</si>
  <si>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</si>
  <si>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</si>
  <si>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</si>
  <si>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</si>
  <si>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</si>
  <si>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</si>
  <si>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</si>
  <si>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</si>
  <si>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</si>
  <si>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</si>
  <si>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</si>
  <si>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</si>
  <si>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</si>
  <si>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</si>
  <si>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</si>
  <si>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</si>
  <si>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</si>
  <si>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</si>
  <si>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</si>
  <si>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</si>
  <si>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</si>
  <si>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</si>
  <si>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</si>
  <si>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</si>
  <si>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</si>
  <si>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</si>
  <si>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</si>
  <si>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</si>
  <si>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</si>
  <si>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</si>
  <si>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</si>
  <si>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</si>
  <si>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</si>
  <si>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</si>
  <si>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</si>
  <si>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</si>
  <si>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</si>
  <si>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</si>
  <si>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</si>
  <si>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</si>
  <si>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</si>
  <si>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</si>
  <si>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</si>
  <si>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</si>
  <si>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</si>
  <si>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</si>
  <si>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</si>
  <si>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</si>
  <si>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</si>
  <si>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</si>
  <si>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</si>
  <si>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</si>
  <si>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</si>
  <si>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</si>
  <si>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</si>
  <si>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</si>
  <si>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</si>
  <si>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</si>
  <si>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</si>
  <si>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</si>
  <si>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</si>
  <si>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</si>
  <si>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</si>
  <si>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</si>
  <si>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</si>
  <si>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</si>
  <si>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</si>
  <si>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</si>
  <si>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</si>
  <si>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</si>
  <si>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</si>
  <si>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</si>
  <si>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</si>
  <si>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</si>
  <si>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</si>
  <si>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</si>
  <si>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</si>
  <si>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</si>
  <si>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</si>
  <si>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</si>
  <si>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</si>
  <si>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</si>
  <si>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</si>
  <si>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</si>
  <si>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</si>
  <si>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</si>
  <si>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</si>
  <si>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</si>
  <si>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</si>
  <si>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</si>
  <si>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</si>
  <si>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</si>
  <si>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</si>
  <si>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</si>
  <si>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</si>
  <si>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</si>
  <si>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</si>
  <si>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</si>
  <si>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</si>
  <si>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</si>
  <si>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</si>
  <si>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</si>
  <si>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</si>
  <si>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</si>
  <si>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</si>
  <si>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</si>
  <si>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</si>
  <si>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</si>
  <si>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</si>
  <si>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</si>
  <si>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</si>
  <si>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</si>
  <si>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</si>
  <si>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</si>
  <si>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</si>
  <si>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</si>
  <si>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</si>
  <si>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</si>
  <si>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</si>
  <si>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</si>
  <si>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</si>
  <si>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</si>
  <si>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</si>
  <si>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</si>
  <si>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</si>
  <si>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</si>
  <si>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</si>
  <si>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</si>
  <si>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</si>
  <si>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</si>
  <si>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</si>
  <si>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</si>
  <si>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</si>
  <si>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</si>
  <si>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</si>
  <si>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</si>
  <si>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</si>
  <si>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</si>
  <si>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</si>
  <si>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</si>
  <si>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</si>
  <si>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</si>
  <si>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</si>
  <si>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</si>
  <si>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</si>
  <si>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</si>
  <si>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</si>
  <si>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</si>
  <si>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</si>
  <si>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</si>
  <si>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</si>
  <si>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</si>
  <si>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</si>
  <si>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</si>
  <si>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</si>
  <si>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</si>
  <si>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</si>
  <si>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</si>
  <si>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</si>
  <si>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</si>
  <si>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</si>
  <si>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</si>
  <si>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</si>
  <si>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</si>
  <si>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</si>
  <si>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</si>
  <si>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</si>
  <si>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</si>
  <si>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</si>
  <si>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</si>
  <si>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</si>
  <si>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</si>
  <si>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</si>
  <si>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</si>
  <si>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</si>
  <si>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</si>
  <si>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</si>
  <si>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</si>
  <si>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</si>
  <si>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</si>
  <si>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</si>
  <si>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</si>
  <si>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</si>
  <si>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</si>
  <si>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</si>
  <si>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</si>
  <si>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</si>
  <si>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</si>
  <si>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</si>
  <si>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</si>
  <si>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</si>
  <si>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</si>
  <si>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</si>
  <si>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</si>
  <si>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</si>
  <si>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</si>
  <si>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</si>
  <si>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</si>
  <si>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</si>
  <si>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</si>
  <si>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</si>
  <si>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</si>
  <si>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</si>
  <si>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</si>
  <si>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</si>
  <si>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</si>
  <si>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</si>
  <si>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</si>
  <si>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</si>
  <si>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</si>
  <si>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</si>
  <si>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</si>
  <si>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</si>
  <si>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</si>
  <si>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</si>
  <si>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</si>
  <si>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</si>
  <si>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</si>
  <si>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</si>
  <si>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</si>
  <si>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</si>
  <si>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</si>
  <si>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</si>
  <si>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</si>
  <si>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</si>
  <si>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</si>
  <si>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</si>
  <si>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</si>
  <si>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</si>
  <si>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</si>
  <si>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</si>
  <si>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</si>
  <si>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</si>
  <si>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</si>
  <si>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</si>
  <si>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</si>
  <si>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</si>
  <si>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</si>
  <si>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</si>
  <si>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</si>
  <si>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</si>
  <si>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</si>
  <si>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</si>
  <si>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</si>
  <si>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</si>
  <si>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</si>
  <si>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</si>
  <si>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</si>
  <si>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</si>
  <si>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</si>
  <si>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</si>
  <si>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</si>
  <si>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</si>
  <si>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</si>
  <si>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</si>
  <si>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</si>
  <si>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</si>
  <si>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</si>
  <si>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</si>
  <si>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</si>
  <si>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</si>
  <si>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</si>
  <si>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</si>
  <si>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</si>
  <si>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</si>
  <si>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</si>
  <si>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</si>
  <si>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</si>
  <si>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</si>
  <si>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</si>
  <si>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</si>
  <si>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</si>
  <si>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</si>
  <si>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</si>
  <si>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</si>
  <si>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</si>
  <si>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</si>
  <si>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</si>
  <si>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</si>
  <si>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</si>
  <si>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</si>
  <si>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</si>
  <si>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</si>
  <si>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</si>
  <si>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</si>
  <si>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</si>
  <si>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</si>
  <si>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</si>
  <si>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</si>
  <si>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</si>
  <si>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</si>
  <si>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</si>
  <si>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</si>
  <si>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</si>
  <si>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</si>
  <si>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</si>
  <si>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</si>
  <si>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</si>
  <si>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</si>
  <si>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</si>
  <si>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</si>
  <si>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</si>
  <si>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</si>
  <si>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</si>
  <si>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</si>
  <si>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</si>
  <si>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</si>
  <si>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</si>
  <si>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</si>
  <si>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</si>
  <si>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</si>
  <si>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</si>
  <si>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</si>
  <si>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</si>
  <si>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</si>
  <si>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</si>
  <si>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</si>
  <si>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</si>
  <si>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</si>
  <si>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</si>
  <si>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</si>
  <si>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</si>
  <si>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</si>
  <si>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</si>
  <si>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</si>
  <si>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</si>
  <si>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</si>
  <si>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</si>
  <si>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</si>
  <si>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</si>
  <si>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</si>
  <si>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</si>
  <si>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</si>
  <si>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</si>
  <si>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</si>
  <si>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</si>
  <si>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</si>
  <si>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</si>
  <si>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</si>
  <si>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</si>
  <si>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</si>
  <si>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</si>
  <si>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</si>
  <si>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</si>
  <si>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</si>
  <si>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</si>
  <si>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</si>
  <si>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</si>
  <si>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</si>
  <si>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</si>
  <si>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</si>
  <si>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</si>
  <si>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</si>
  <si>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</si>
  <si>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</si>
  <si>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</si>
  <si>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</si>
  <si>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</si>
  <si>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</si>
  <si>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</si>
  <si>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</si>
  <si>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</si>
  <si>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</si>
  <si>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</si>
  <si>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</si>
  <si>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</si>
  <si>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</si>
  <si>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</si>
  <si>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</si>
  <si>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</si>
  <si>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</si>
  <si>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</si>
  <si>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</si>
  <si>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</si>
  <si>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</si>
  <si>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</si>
  <si>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</si>
  <si>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</si>
  <si>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</si>
  <si>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</si>
  <si>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</si>
  <si>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</si>
  <si>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</si>
  <si>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</si>
  <si>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</si>
  <si>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</si>
  <si>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</si>
  <si>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</si>
  <si>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</si>
  <si>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</si>
  <si>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</si>
  <si>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</si>
  <si>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</si>
  <si>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</si>
  <si>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</si>
  <si>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</si>
  <si>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</si>
  <si>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</si>
  <si>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</si>
  <si>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</si>
  <si>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</si>
  <si>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</si>
  <si>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</si>
  <si>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</si>
  <si>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</si>
  <si>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</si>
  <si>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</si>
  <si>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</si>
  <si>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</si>
  <si>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</si>
  <si>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</si>
  <si>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</si>
  <si>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</si>
  <si>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</si>
  <si>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</si>
  <si>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</si>
  <si>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</si>
  <si>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</si>
  <si>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</si>
  <si>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</si>
  <si>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</si>
  <si>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</si>
  <si>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</si>
  <si>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</si>
  <si>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</si>
  <si>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</si>
  <si>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</si>
  <si>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</si>
  <si>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</si>
  <si>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</si>
  <si>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</si>
  <si>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</si>
  <si>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</si>
  <si>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</si>
  <si>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</si>
  <si>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</si>
  <si>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</si>
  <si>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</si>
  <si>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</si>
  <si>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</si>
  <si>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</si>
  <si>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</si>
  <si>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</si>
  <si>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</si>
  <si>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</si>
  <si>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</si>
  <si>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</si>
  <si>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</si>
  <si>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</si>
  <si>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</si>
  <si>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</si>
  <si>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</si>
  <si>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</si>
  <si>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</si>
  <si>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</si>
  <si>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</si>
  <si>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</si>
  <si>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</si>
  <si>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</si>
  <si>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</si>
  <si>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</si>
  <si>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</si>
  <si>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</si>
  <si>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</si>
  <si>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</si>
  <si>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</si>
  <si>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</si>
  <si>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</si>
  <si>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</si>
  <si>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</si>
  <si>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</si>
  <si>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</si>
  <si>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</si>
  <si>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</si>
  <si>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</si>
  <si>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</si>
  <si>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</si>
  <si>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</si>
  <si>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</si>
  <si>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</si>
  <si>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</si>
  <si>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</si>
  <si>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</si>
  <si>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</si>
  <si>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</si>
  <si>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</si>
  <si>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</si>
  <si>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</si>
  <si>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</si>
  <si>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</si>
  <si>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</si>
  <si>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</si>
  <si>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</si>
  <si>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</si>
  <si>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</si>
  <si>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</si>
  <si>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</si>
  <si>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</si>
  <si>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</si>
  <si>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</si>
  <si>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</si>
  <si>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</si>
  <si>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</si>
  <si>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</si>
  <si>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</si>
  <si>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</si>
  <si>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</si>
  <si>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</si>
  <si>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</si>
  <si>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</si>
  <si>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</si>
  <si>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</si>
  <si>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</si>
  <si>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</si>
  <si>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</si>
  <si>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</si>
  <si>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</si>
  <si>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</si>
  <si>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</si>
  <si>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</si>
  <si>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</si>
  <si>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</si>
  <si>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</si>
  <si>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</si>
  <si>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</si>
  <si>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</si>
  <si>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</si>
  <si>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</si>
  <si>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</si>
  <si>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</si>
  <si>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</si>
  <si>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</si>
  <si>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</si>
  <si>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</si>
  <si>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</si>
  <si>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</si>
  <si>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</si>
  <si>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</si>
  <si>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</si>
  <si>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</si>
  <si>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</si>
  <si>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</si>
  <si>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</si>
  <si>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</si>
  <si>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</si>
  <si>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</si>
  <si>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</si>
  <si>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</si>
  <si>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</si>
  <si>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</si>
  <si>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</si>
  <si>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</si>
  <si>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</si>
  <si>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</si>
  <si>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</si>
  <si>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</si>
  <si>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</si>
  <si>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</si>
  <si>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</si>
  <si>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</si>
  <si>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</si>
  <si>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</si>
  <si>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</si>
  <si>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</si>
  <si>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</si>
  <si>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</si>
  <si>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</si>
  <si>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</si>
  <si>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</si>
  <si>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</si>
  <si>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</si>
  <si>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</si>
  <si>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</si>
  <si>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</si>
  <si>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</si>
  <si>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</si>
  <si>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</si>
  <si>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</si>
  <si>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</si>
  <si>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</si>
  <si>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</si>
  <si>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</si>
  <si>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</si>
  <si>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</si>
  <si>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</si>
  <si>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</si>
  <si>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</si>
  <si>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</si>
  <si>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</si>
  <si>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</si>
  <si>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</si>
  <si>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</si>
  <si>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</si>
  <si>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</si>
  <si>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</si>
  <si>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</si>
  <si>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</si>
  <si>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</si>
  <si>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</si>
  <si>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</si>
  <si>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</si>
  <si>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</si>
  <si>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</si>
  <si>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</si>
  <si>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</si>
  <si>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</si>
  <si>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</si>
  <si>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</si>
  <si>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</si>
  <si>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</si>
  <si>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</si>
  <si>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</si>
  <si>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</si>
  <si>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</si>
  <si>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</si>
  <si>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</si>
  <si>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</si>
  <si>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</si>
  <si>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</si>
  <si>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</si>
  <si>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</si>
  <si>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</si>
  <si>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</si>
  <si>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</si>
  <si>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</si>
  <si>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</si>
  <si>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</si>
  <si>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</si>
  <si>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</si>
  <si>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</si>
  <si>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</si>
  <si>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</si>
  <si>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</si>
  <si>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</si>
  <si>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</si>
  <si>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</si>
  <si>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</si>
  <si>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</si>
  <si>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</si>
  <si>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</si>
  <si>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</si>
  <si>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</si>
  <si>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</si>
  <si>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</si>
  <si>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</si>
  <si>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</si>
  <si>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</si>
  <si>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</si>
  <si>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</si>
  <si>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</si>
  <si>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</si>
  <si>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</si>
  <si>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</si>
  <si>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</si>
  <si>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</si>
  <si>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</si>
  <si>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</si>
  <si>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</si>
  <si>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</si>
  <si>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</si>
  <si>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</si>
  <si>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</si>
  <si>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</si>
  <si>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</si>
  <si>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</si>
  <si>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</si>
  <si>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</si>
  <si>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</si>
  <si>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</si>
  <si>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</si>
  <si>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</si>
  <si>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</si>
  <si>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</si>
  <si>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</si>
  <si>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</si>
  <si>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</si>
  <si>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</si>
  <si>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</si>
  <si>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</si>
  <si>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</si>
  <si>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</si>
  <si>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</si>
  <si>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</si>
  <si>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</si>
  <si>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</si>
  <si>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</si>
  <si>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</si>
  <si>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</si>
  <si>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</si>
  <si>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</si>
  <si>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</si>
  <si>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</si>
  <si>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</si>
  <si>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</si>
  <si>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</si>
  <si>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</si>
  <si>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</si>
  <si>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</si>
  <si>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</si>
  <si>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</si>
  <si>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</si>
  <si>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</si>
  <si>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</si>
  <si>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</si>
  <si>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</si>
  <si>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</si>
  <si>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</si>
  <si>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</si>
  <si>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</si>
  <si>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</si>
  <si>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</si>
  <si>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</si>
  <si>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</si>
  <si>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</si>
  <si>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</si>
  <si>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</si>
  <si>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</si>
  <si>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</si>
  <si>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</si>
  <si>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</si>
  <si>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</si>
  <si>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</si>
  <si>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</si>
  <si>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</si>
  <si>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</si>
  <si>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</si>
  <si>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</si>
  <si>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</si>
  <si>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</si>
  <si>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</si>
  <si>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</si>
  <si>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</si>
  <si>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</si>
  <si>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</si>
  <si>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</si>
  <si>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</si>
  <si>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</si>
  <si>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</si>
  <si>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</si>
  <si>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</si>
  <si>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</si>
  <si>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</si>
  <si>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</si>
  <si>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</si>
  <si>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</si>
  <si>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</si>
  <si>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</si>
  <si>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</si>
  <si>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</si>
  <si>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</si>
  <si>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</si>
  <si>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</si>
  <si>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</si>
  <si>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</si>
  <si>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</si>
  <si>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</si>
  <si>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</si>
  <si>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</si>
  <si>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</si>
  <si>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</si>
  <si>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</si>
  <si>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</si>
  <si>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</si>
  <si>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</si>
  <si>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</si>
  <si>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</si>
  <si>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</si>
  <si>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</si>
  <si>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</si>
  <si>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</si>
  <si>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</si>
  <si>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</si>
  <si>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</si>
  <si>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</si>
  <si>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</si>
  <si>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</si>
  <si>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</si>
  <si>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</si>
  <si>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</si>
  <si>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</si>
  <si>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</si>
  <si>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</si>
  <si>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</si>
  <si>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</si>
  <si>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</si>
  <si>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</si>
  <si>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</si>
  <si>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</si>
  <si>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</si>
  <si>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</si>
  <si>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</si>
  <si>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</si>
  <si>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</si>
  <si>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</si>
  <si>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</si>
  <si>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</si>
  <si>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</si>
  <si>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</si>
  <si>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</si>
  <si>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</si>
  <si>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</si>
  <si>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</si>
  <si>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</si>
  <si>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</si>
  <si>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</si>
  <si>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</si>
  <si>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</si>
  <si>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</si>
  <si>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</si>
  <si>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</si>
  <si>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</si>
  <si>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</si>
  <si>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</si>
  <si>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</si>
  <si>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</si>
  <si>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</si>
  <si>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</si>
  <si>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</si>
  <si>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</si>
  <si>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</si>
  <si>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</si>
  <si>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</si>
  <si>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</si>
  <si>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</si>
  <si>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</si>
  <si>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</si>
  <si>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</si>
  <si>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</si>
  <si>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</si>
  <si>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</si>
  <si>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</si>
  <si>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</si>
  <si>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</si>
  <si>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</si>
  <si>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</si>
  <si>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</si>
  <si>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</si>
  <si>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</si>
  <si>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</si>
  <si>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</si>
  <si>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</si>
  <si>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</si>
  <si>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</si>
  <si>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</si>
  <si>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</si>
  <si>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</si>
  <si>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</si>
  <si>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</si>
  <si>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</si>
  <si>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</si>
  <si>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</si>
  <si>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</si>
  <si>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</si>
  <si>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</si>
  <si>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</si>
  <si>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</si>
  <si>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</si>
  <si>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</si>
  <si>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</si>
  <si>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</si>
  <si>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</si>
  <si>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</si>
  <si>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</si>
  <si>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</si>
  <si>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</si>
  <si>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</si>
  <si>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</si>
  <si>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</si>
  <si>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</si>
  <si>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</si>
  <si>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</si>
  <si>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</si>
  <si>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</si>
  <si>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</si>
  <si>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</si>
  <si>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</si>
  <si>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</si>
  <si>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</si>
  <si>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</si>
  <si>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</si>
  <si>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</si>
  <si>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</si>
  <si>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</si>
  <si>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</si>
  <si>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</si>
  <si>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</si>
  <si>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</si>
  <si>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</si>
  <si>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</si>
  <si>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</si>
  <si>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</si>
  <si>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</si>
  <si>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</si>
  <si>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</si>
  <si>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</si>
  <si>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</si>
  <si>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</si>
  <si>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</si>
  <si>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</si>
  <si>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</si>
  <si>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</si>
  <si>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</si>
  <si>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</si>
  <si>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</si>
  <si>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</si>
  <si>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</si>
  <si>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</si>
  <si>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</si>
  <si>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</si>
  <si>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</si>
  <si>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</si>
  <si>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</si>
  <si>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</si>
  <si>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</si>
  <si>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</si>
  <si>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</si>
  <si>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</si>
  <si>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</si>
  <si>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</si>
  <si>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</si>
  <si>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</si>
  <si>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</si>
  <si>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</si>
  <si>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</si>
  <si>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</si>
  <si>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</si>
  <si>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</si>
  <si>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</si>
  <si>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</si>
  <si>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</si>
  <si>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</si>
  <si>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</si>
  <si>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</si>
  <si>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</si>
  <si>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</si>
  <si>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</si>
  <si>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</si>
  <si>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</si>
  <si>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</si>
  <si>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</si>
  <si>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</si>
  <si>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</si>
  <si>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</si>
  <si>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</si>
  <si>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</si>
  <si>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</si>
  <si>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</si>
  <si>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</si>
  <si>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</si>
  <si>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</si>
  <si>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</si>
  <si>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</si>
  <si>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</si>
  <si>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</si>
  <si>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</si>
  <si>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</si>
  <si>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</si>
  <si>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</si>
  <si>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</si>
  <si>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</si>
  <si>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</si>
  <si>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</si>
  <si>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</si>
  <si>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</si>
  <si>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</si>
  <si>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</si>
  <si>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</si>
  <si>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</si>
  <si>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</si>
  <si>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</si>
  <si>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</si>
  <si>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</si>
  <si>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</si>
  <si>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</si>
  <si>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</si>
  <si>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</si>
  <si>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</si>
  <si>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</si>
  <si>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</si>
  <si>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</si>
  <si>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</si>
  <si>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</si>
  <si>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</si>
  <si>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</si>
  <si>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</si>
  <si>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</si>
  <si>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</si>
  <si>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</si>
  <si>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</si>
  <si>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</si>
  <si>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</si>
  <si>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</si>
  <si>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</si>
  <si>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</si>
  <si>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</si>
  <si>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</si>
  <si>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</si>
  <si>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</si>
  <si>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</si>
  <si>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</si>
  <si>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</si>
  <si>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</si>
  <si>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</si>
  <si>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</si>
  <si>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</si>
  <si>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</si>
  <si>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</si>
  <si>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</si>
  <si>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</si>
  <si>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</si>
  <si>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</si>
  <si>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</si>
  <si>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</si>
  <si>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</si>
  <si>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</si>
  <si>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</si>
  <si>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</si>
  <si>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</si>
  <si>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</si>
  <si>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</si>
  <si>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</si>
  <si>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</si>
  <si>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</si>
  <si>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</si>
  <si>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</si>
  <si>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</si>
  <si>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</si>
  <si>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</si>
  <si>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</si>
  <si>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</si>
  <si>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</si>
  <si>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</si>
  <si>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</si>
  <si>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</si>
  <si>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</si>
  <si>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</si>
  <si>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</si>
  <si>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</si>
  <si>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</si>
  <si>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</si>
  <si>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</si>
  <si>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</si>
  <si>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</si>
  <si>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</si>
  <si>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</si>
  <si>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</si>
  <si>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</si>
  <si>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</si>
  <si>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</si>
  <si>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</si>
  <si>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</si>
  <si>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</si>
  <si>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</si>
  <si>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</si>
  <si>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</si>
  <si>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</si>
  <si>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</si>
  <si>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</si>
  <si>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</si>
  <si>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</si>
  <si>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</si>
  <si>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</si>
  <si>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</si>
  <si>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</si>
  <si>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</si>
  <si>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</si>
  <si>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</si>
  <si>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</si>
  <si>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</si>
  <si>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</si>
  <si>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</si>
  <si>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</si>
  <si>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</si>
  <si>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</si>
  <si>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</si>
  <si>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</si>
  <si>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</si>
  <si>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</si>
  <si>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</si>
  <si>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</si>
  <si>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</si>
  <si>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</si>
  <si>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</si>
  <si>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</si>
  <si>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</si>
  <si>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</si>
  <si>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</si>
  <si>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</si>
  <si>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</si>
  <si>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</si>
  <si>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</si>
  <si>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</si>
  <si>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</si>
  <si>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</si>
  <si>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</si>
  <si>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</si>
  <si>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</si>
  <si>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</si>
  <si>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</si>
  <si>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</si>
  <si>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</si>
  <si>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</si>
  <si>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</si>
  <si>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</si>
  <si>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</si>
  <si>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</si>
  <si>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</si>
  <si>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</si>
  <si>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</si>
  <si>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</si>
  <si>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</si>
  <si>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</si>
  <si>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</si>
  <si>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</si>
  <si>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</si>
  <si>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</si>
  <si>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</si>
  <si>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</si>
  <si>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</si>
  <si>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</si>
  <si>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</si>
  <si>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</si>
  <si>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</si>
  <si>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</si>
  <si>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</si>
  <si>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</si>
  <si>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</si>
  <si>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</si>
  <si>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</si>
  <si>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</si>
  <si>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</si>
  <si>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</si>
  <si>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</si>
  <si>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</si>
  <si>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</si>
  <si>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</si>
  <si>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</si>
  <si>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</si>
  <si>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</si>
  <si>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</si>
  <si>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</si>
  <si>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</si>
  <si>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</si>
  <si>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</si>
  <si>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</si>
  <si>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</si>
  <si>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</si>
  <si>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</si>
  <si>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</si>
  <si>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</si>
  <si>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</si>
  <si>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</si>
  <si>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</si>
  <si>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</si>
  <si>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</si>
  <si>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</si>
  <si>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</si>
  <si>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</si>
  <si>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</si>
  <si>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</si>
  <si>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</si>
  <si>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</si>
  <si>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</si>
  <si>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</si>
  <si>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</si>
  <si>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</si>
  <si>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</si>
  <si>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</si>
  <si>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</si>
  <si>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</si>
  <si>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</si>
  <si>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</si>
  <si>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</si>
  <si>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</si>
  <si>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</si>
  <si>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</si>
  <si>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</si>
  <si>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</si>
  <si>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</si>
  <si>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</si>
  <si>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</si>
  <si>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</si>
  <si>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</si>
  <si>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</si>
  <si>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</si>
  <si>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</si>
  <si>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</si>
  <si>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</si>
  <si>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</si>
  <si>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</si>
  <si>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</si>
  <si>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</si>
  <si>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</si>
  <si>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</si>
  <si>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</si>
  <si>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</si>
  <si>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</si>
  <si>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</si>
  <si>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</si>
  <si>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</si>
  <si>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</si>
  <si>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</si>
  <si>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</si>
  <si>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</si>
  <si>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</si>
  <si>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</si>
  <si>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</si>
  <si>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</si>
  <si>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</si>
  <si>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</si>
  <si>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</si>
  <si>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</si>
  <si>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</si>
  <si>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</si>
  <si>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</si>
  <si>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</si>
  <si>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</si>
  <si>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</si>
  <si>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</si>
  <si>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</si>
  <si>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</si>
  <si>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</si>
  <si>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</si>
  <si>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</si>
  <si>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</si>
  <si>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</si>
  <si>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</si>
  <si>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</si>
  <si>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</si>
  <si>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</si>
  <si>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</si>
  <si>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</si>
  <si>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</si>
  <si>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</si>
  <si>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</si>
  <si>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</si>
  <si>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</si>
  <si>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</si>
  <si>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</si>
  <si>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</si>
  <si>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</si>
  <si>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</si>
  <si>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</si>
  <si>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</si>
  <si>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</si>
  <si>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</si>
  <si>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</si>
  <si>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</si>
  <si>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</si>
  <si>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</si>
  <si>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</si>
  <si>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</si>
  <si>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</si>
  <si>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</si>
  <si>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</si>
  <si>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</si>
  <si>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</si>
  <si>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</si>
  <si>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</si>
  <si>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</si>
  <si>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</si>
  <si>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</si>
  <si>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</si>
  <si>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</si>
  <si>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</si>
  <si>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</si>
  <si>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</si>
  <si>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</si>
  <si>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</si>
  <si>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</si>
  <si>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</si>
  <si>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</si>
  <si>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</si>
  <si>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</si>
  <si>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</si>
  <si>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</si>
  <si>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</si>
  <si>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</si>
  <si>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</si>
  <si>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</si>
  <si>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</si>
  <si>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</si>
  <si>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</si>
  <si>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</si>
  <si>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</si>
  <si>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</si>
  <si>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</si>
  <si>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</si>
  <si>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</si>
  <si>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</si>
  <si>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</si>
  <si>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</si>
  <si>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</si>
  <si>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</si>
  <si>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</si>
  <si>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</si>
  <si>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</si>
  <si>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</si>
  <si>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</si>
  <si>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</si>
  <si>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</si>
  <si>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</si>
  <si>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</si>
  <si>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</si>
  <si>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</si>
  <si>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</si>
  <si>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</si>
  <si>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</si>
  <si>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</si>
  <si>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</si>
  <si>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</si>
  <si>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</si>
  <si>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</si>
  <si>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</si>
  <si>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</si>
  <si>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</si>
  <si>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</si>
  <si>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</si>
  <si>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</si>
  <si>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</si>
  <si>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</si>
  <si>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</si>
  <si>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</si>
  <si>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</si>
  <si>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</si>
  <si>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</si>
  <si>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</si>
  <si>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</si>
  <si>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</si>
  <si>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</si>
  <si>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</si>
  <si>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</si>
  <si>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</si>
  <si>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</si>
  <si>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</si>
  <si>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</si>
  <si>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</si>
  <si>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</si>
  <si>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</si>
  <si>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</si>
  <si>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</si>
  <si>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</si>
  <si>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</si>
  <si>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</si>
  <si>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</si>
  <si>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</si>
  <si>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</si>
  <si>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</si>
  <si>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</si>
  <si>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</si>
  <si>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</si>
  <si>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</si>
  <si>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</si>
  <si>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</si>
  <si>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</si>
  <si>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</si>
  <si>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</si>
  <si>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</si>
  <si>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</si>
  <si>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</si>
  <si>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</si>
  <si>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</si>
  <si>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</si>
  <si>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</si>
  <si>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</si>
  <si>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</si>
  <si>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</si>
  <si>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</si>
  <si>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</si>
  <si>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</si>
  <si>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</si>
  <si>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</si>
  <si>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</si>
  <si>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</si>
  <si>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</si>
  <si>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</si>
  <si>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</si>
  <si>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</si>
  <si>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</si>
  <si>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</si>
  <si>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</si>
  <si>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</si>
  <si>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</si>
  <si>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</si>
  <si>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</si>
  <si>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</si>
  <si>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</si>
  <si>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</si>
  <si>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</si>
  <si>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</si>
  <si>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</si>
  <si>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</si>
  <si>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</si>
  <si>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</si>
  <si>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</si>
  <si>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</si>
  <si>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</si>
  <si>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</si>
  <si>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</si>
  <si>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</si>
  <si>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</si>
  <si>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</si>
  <si>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</si>
  <si>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</si>
  <si>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</si>
  <si>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</si>
  <si>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</si>
  <si>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</si>
  <si>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</si>
  <si>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</si>
  <si>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</si>
  <si>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</si>
  <si>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</si>
  <si>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</si>
  <si>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</si>
  <si>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</si>
  <si>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</si>
  <si>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</si>
  <si>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</si>
  <si>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</si>
  <si>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</si>
  <si>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</si>
  <si>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</si>
  <si>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</si>
  <si>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</si>
  <si>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</si>
  <si>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</si>
  <si>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</si>
  <si>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</si>
  <si>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</si>
  <si>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</si>
  <si>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</si>
  <si>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</si>
  <si>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</si>
  <si>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</si>
  <si>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</si>
  <si>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</si>
  <si>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</si>
  <si>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</si>
  <si>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</si>
  <si>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</si>
  <si>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</si>
  <si>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</si>
  <si>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</si>
  <si>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</si>
  <si>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</si>
  <si>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</si>
  <si>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</si>
  <si>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</si>
  <si>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</si>
  <si>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</si>
  <si>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</si>
  <si>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</si>
  <si>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</si>
  <si>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</si>
  <si>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</si>
  <si>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</si>
  <si>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</si>
  <si>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</si>
  <si>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</si>
  <si>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</si>
  <si>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</si>
  <si>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</si>
  <si>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</si>
  <si>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</si>
  <si>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</si>
  <si>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</si>
  <si>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</si>
  <si>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</si>
  <si>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</si>
  <si>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</si>
  <si>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</si>
  <si>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</si>
  <si>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</si>
  <si>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</si>
  <si>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</si>
  <si>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</si>
  <si>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</si>
  <si>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</si>
  <si>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</si>
  <si>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</si>
  <si>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</si>
  <si>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</si>
  <si>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</si>
  <si>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</si>
  <si>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</si>
  <si>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</si>
  <si>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</si>
  <si>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</si>
  <si>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</si>
  <si>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</si>
  <si>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</si>
  <si>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</si>
  <si>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</si>
  <si>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</si>
  <si>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</si>
  <si>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</si>
  <si>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</si>
  <si>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</si>
  <si>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</si>
  <si>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</si>
  <si>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</si>
  <si>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</si>
  <si>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</si>
  <si>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</si>
  <si>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</si>
  <si>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</si>
  <si>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</si>
  <si>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</si>
  <si>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</si>
  <si>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</si>
  <si>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</si>
  <si>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</si>
  <si>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</si>
  <si>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</si>
  <si>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</si>
  <si>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</si>
  <si>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</si>
  <si>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</si>
  <si>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</si>
  <si>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</si>
  <si>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</si>
  <si>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</si>
  <si>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</si>
  <si>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</si>
  <si>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</si>
  <si>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</si>
  <si>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</si>
  <si>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</si>
  <si>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</si>
  <si>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</si>
  <si>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</si>
  <si>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</si>
  <si>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</si>
  <si>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</si>
  <si>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</si>
  <si>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</si>
  <si>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</si>
  <si>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</si>
  <si>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</si>
  <si>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</si>
  <si>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</si>
  <si>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</si>
  <si>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</si>
  <si>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</si>
  <si>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</si>
  <si>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</si>
  <si>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</si>
  <si>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</si>
  <si>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</si>
  <si>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</si>
  <si>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</si>
  <si>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</si>
  <si>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</si>
  <si>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</si>
  <si>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</si>
  <si>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</si>
  <si>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</si>
  <si>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</si>
  <si>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</si>
  <si>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</si>
  <si>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</si>
  <si>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</si>
  <si>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</si>
  <si>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</si>
  <si>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</si>
  <si>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</si>
  <si>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</si>
  <si>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</si>
  <si>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</si>
  <si>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</si>
  <si>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</si>
  <si>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</si>
  <si>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</si>
  <si>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</si>
  <si>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</si>
  <si>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</si>
  <si>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</si>
  <si>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</si>
  <si>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</si>
  <si>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</si>
  <si>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</si>
  <si>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</si>
  <si>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</si>
  <si>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</si>
  <si>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</si>
  <si>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</si>
  <si>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</si>
  <si>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</si>
  <si>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</si>
  <si>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</si>
  <si>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</si>
  <si>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</si>
  <si>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</si>
  <si>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</si>
  <si>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</si>
  <si>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</si>
  <si>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</si>
  <si>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</si>
  <si>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</si>
  <si>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</si>
  <si>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</si>
  <si>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</si>
  <si>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</si>
  <si>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</si>
  <si>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</si>
  <si>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</si>
  <si>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</si>
  <si>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</si>
  <si>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</si>
  <si>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</si>
  <si>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</si>
  <si>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</si>
  <si>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</si>
  <si>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</si>
  <si>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</si>
  <si>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</si>
  <si>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</si>
  <si>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</si>
  <si>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</si>
  <si>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</si>
  <si>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</si>
  <si>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</si>
  <si>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</si>
  <si>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</si>
  <si>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</si>
  <si>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</si>
  <si>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</si>
  <si>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</si>
  <si>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</si>
  <si>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</si>
  <si>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</si>
  <si>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</si>
  <si>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</si>
  <si>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</si>
  <si>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</si>
  <si>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</si>
  <si>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</si>
  <si>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</si>
  <si>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</si>
  <si>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</si>
  <si>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</si>
  <si>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</si>
  <si>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</si>
  <si>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</si>
  <si>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</si>
  <si>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</si>
  <si>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</si>
  <si>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</si>
  <si>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</si>
  <si>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</si>
  <si>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</si>
  <si>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</si>
  <si>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</si>
  <si>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</si>
  <si>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</si>
  <si>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</si>
  <si>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</si>
  <si>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</si>
  <si>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</si>
  <si>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</si>
  <si>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</si>
  <si>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</si>
  <si>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</si>
  <si>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</si>
  <si>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</si>
  <si>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</si>
  <si>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</si>
  <si>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</si>
  <si>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</si>
  <si>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</si>
  <si>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</si>
  <si>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</si>
  <si>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</si>
  <si>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</si>
  <si>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</si>
  <si>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</si>
  <si>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</si>
  <si>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</si>
  <si>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</si>
  <si>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</si>
  <si>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</si>
  <si>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</si>
  <si>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</si>
  <si>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</si>
  <si>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</si>
  <si>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</si>
  <si>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</si>
  <si>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</si>
  <si>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</si>
  <si>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</si>
  <si>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</si>
  <si>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</si>
  <si>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</si>
  <si>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</si>
  <si>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</si>
  <si>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</si>
  <si>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</si>
  <si>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</si>
  <si>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</si>
  <si>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</si>
  <si>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</si>
  <si>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</si>
  <si>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</si>
  <si>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</si>
  <si>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</si>
  <si>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</si>
  <si>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</si>
  <si>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</si>
  <si>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</si>
  <si>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</si>
  <si>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</si>
  <si>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</si>
  <si>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</si>
  <si>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</si>
  <si>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</si>
  <si>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</si>
  <si>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</si>
  <si>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</si>
  <si>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</si>
  <si>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</si>
  <si>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</si>
  <si>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</si>
  <si>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</si>
  <si>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</si>
  <si>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</si>
  <si>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</si>
  <si>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</si>
  <si>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</si>
  <si>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</si>
  <si>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</si>
  <si>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</si>
  <si>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</si>
  <si>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</si>
  <si>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</si>
  <si>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</si>
  <si>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</si>
  <si>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</si>
  <si>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</si>
  <si>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</si>
  <si>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</si>
  <si>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</si>
  <si>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</si>
  <si>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</si>
  <si>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</si>
  <si>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</si>
  <si>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</si>
  <si>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</si>
  <si>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</si>
  <si>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</si>
  <si>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</si>
  <si>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</si>
  <si>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</si>
  <si>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</si>
  <si>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</si>
  <si>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</si>
  <si>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</si>
  <si>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</si>
  <si>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</si>
  <si>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</si>
  <si>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</si>
  <si>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</si>
  <si>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</si>
  <si>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</si>
  <si>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</si>
  <si>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</si>
  <si>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</si>
  <si>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</si>
  <si>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</si>
  <si>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</si>
  <si>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</si>
  <si>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</si>
  <si>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</si>
  <si>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</si>
  <si>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</si>
  <si>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</si>
  <si>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</si>
  <si>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</si>
  <si>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</si>
  <si>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</si>
  <si>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</si>
  <si>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</si>
  <si>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</si>
  <si>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</si>
  <si>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</si>
  <si>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</si>
  <si>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</si>
  <si>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</si>
  <si>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</si>
  <si>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</si>
  <si>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</si>
  <si>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</si>
  <si>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</si>
  <si>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</si>
  <si>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</si>
  <si>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</si>
  <si>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</si>
  <si>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</si>
  <si>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</si>
  <si>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</si>
  <si>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</si>
  <si>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</si>
  <si>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</si>
  <si>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</si>
  <si>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</si>
  <si>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</si>
  <si>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</si>
  <si>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</si>
  <si>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</si>
  <si>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</si>
  <si>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</si>
  <si>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</si>
  <si>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</si>
  <si>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</si>
  <si>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</si>
  <si>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</si>
  <si>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</si>
  <si>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</si>
  <si>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</si>
  <si>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</si>
  <si>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</si>
  <si>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</si>
  <si>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</si>
  <si>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</si>
  <si>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</si>
  <si>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</si>
  <si>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</si>
  <si>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</si>
  <si>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</si>
  <si>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</si>
  <si>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</si>
  <si>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</si>
  <si>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</si>
  <si>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</si>
  <si>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</si>
  <si>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</si>
  <si>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</si>
  <si>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</si>
  <si>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</si>
  <si>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</si>
  <si>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</si>
  <si>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</si>
  <si>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</si>
  <si>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</si>
  <si>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</si>
  <si>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</si>
  <si>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</si>
  <si>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</si>
  <si>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</si>
  <si>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</si>
  <si>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</si>
  <si>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</si>
  <si>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</si>
  <si>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</si>
  <si>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</si>
  <si>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</si>
  <si>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</si>
  <si>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</si>
  <si>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</si>
  <si>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</si>
  <si>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</si>
  <si>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</si>
  <si>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</si>
  <si>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</si>
  <si>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</si>
  <si>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</si>
  <si>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</si>
  <si>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</si>
  <si>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</si>
  <si>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</si>
  <si>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</si>
  <si>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</si>
  <si>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</si>
  <si>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</si>
  <si>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</si>
  <si>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</si>
  <si>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</si>
  <si>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</si>
  <si>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</si>
  <si>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</si>
  <si>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</si>
  <si>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</si>
  <si>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</si>
  <si>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</si>
  <si>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</si>
  <si>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</si>
  <si>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</si>
  <si>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</si>
  <si>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</si>
  <si>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</si>
  <si>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</si>
  <si>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</si>
  <si>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</si>
  <si>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</si>
  <si>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</si>
  <si>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</si>
  <si>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</si>
  <si>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</si>
  <si>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</si>
  <si>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</si>
  <si>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</si>
  <si>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</si>
  <si>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</si>
  <si>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</si>
  <si>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</si>
  <si>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</si>
  <si>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</si>
  <si>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</si>
  <si>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</si>
  <si>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</si>
  <si>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</si>
  <si>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</si>
  <si>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</si>
  <si>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</si>
  <si>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</si>
  <si>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</si>
  <si>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</si>
  <si>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</si>
  <si>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</si>
  <si>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</si>
  <si>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</si>
  <si>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</si>
  <si>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</si>
  <si>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</si>
  <si>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</si>
  <si>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</si>
  <si>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</si>
  <si>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</si>
  <si>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</si>
  <si>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</si>
  <si>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</si>
  <si>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</si>
  <si>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</si>
  <si>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</si>
  <si>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</si>
  <si>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</si>
  <si>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</si>
  <si>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</si>
  <si>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</si>
  <si>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</si>
  <si>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</si>
  <si>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</si>
  <si>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</si>
  <si>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</si>
  <si>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</si>
  <si>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</si>
  <si>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</si>
  <si>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</si>
  <si>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</si>
  <si>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</si>
  <si>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</si>
  <si>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</si>
  <si>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</si>
  <si>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</si>
  <si>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</si>
  <si>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</si>
  <si>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</si>
  <si>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</si>
  <si>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</si>
  <si>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</si>
  <si>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</si>
  <si>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</si>
  <si>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</si>
  <si>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</si>
  <si>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</si>
  <si>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</si>
  <si>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</si>
  <si>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</si>
  <si>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</si>
  <si>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</si>
  <si>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</si>
  <si>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</si>
  <si>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</si>
  <si>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</si>
  <si>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</si>
  <si>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</si>
  <si>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</si>
  <si>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</si>
  <si>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</si>
  <si>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</si>
  <si>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</si>
  <si>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</si>
  <si>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</si>
  <si>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</si>
  <si>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</si>
  <si>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</si>
  <si>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</si>
  <si>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</si>
  <si>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</si>
  <si>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</si>
  <si>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</si>
  <si>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</si>
  <si>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</si>
  <si>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</si>
  <si>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</si>
  <si>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</si>
  <si>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</si>
  <si>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</si>
  <si>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</si>
  <si>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</si>
  <si>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</si>
  <si>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</si>
  <si>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</si>
  <si>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</si>
  <si>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</si>
  <si>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</si>
  <si>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</si>
  <si>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</si>
  <si>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</si>
  <si>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</si>
  <si>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</si>
  <si>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</si>
  <si>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</si>
  <si>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</si>
  <si>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</si>
  <si>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</si>
  <si>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</si>
  <si>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</si>
  <si>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</si>
  <si>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</si>
  <si>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</si>
  <si>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</si>
  <si>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</si>
  <si>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</si>
  <si>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</si>
  <si>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</si>
  <si>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</si>
  <si>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</si>
  <si>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</si>
  <si>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</si>
  <si>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</si>
  <si>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</si>
  <si>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</si>
  <si>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</si>
  <si>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</si>
  <si>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</si>
  <si>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</si>
  <si>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</si>
  <si>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</si>
  <si>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</si>
  <si>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</si>
  <si>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</si>
  <si>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</si>
  <si>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</si>
  <si>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</si>
  <si>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</si>
  <si>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</si>
  <si>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</si>
  <si>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</si>
  <si>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</si>
  <si>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</si>
  <si>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</si>
  <si>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</si>
  <si>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</si>
  <si>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</si>
  <si>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</si>
  <si>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</si>
  <si>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</si>
  <si>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</si>
  <si>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</si>
  <si>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</si>
  <si>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</si>
  <si>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</si>
  <si>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</si>
  <si>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</si>
  <si>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</si>
  <si>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</si>
  <si>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</si>
  <si>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</si>
  <si>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</si>
  <si>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</si>
  <si>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</si>
  <si>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</si>
  <si>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</si>
  <si>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</si>
  <si>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</si>
  <si>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</si>
  <si>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</si>
  <si>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</si>
  <si>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</si>
  <si>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</si>
  <si>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</si>
  <si>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</si>
  <si>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</si>
  <si>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</si>
  <si>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</si>
  <si>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</si>
  <si>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</si>
  <si>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</si>
  <si>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</si>
  <si>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</si>
  <si>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</si>
  <si>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</si>
  <si>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</si>
  <si>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</si>
  <si>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</si>
  <si>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</si>
  <si>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</si>
  <si>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</si>
  <si>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</si>
  <si>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</si>
  <si>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</si>
  <si>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</si>
  <si>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</si>
  <si>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</si>
  <si>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</si>
  <si>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</si>
  <si>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</si>
  <si>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</si>
  <si>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</si>
  <si>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</si>
  <si>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</si>
  <si>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</si>
  <si>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</si>
  <si>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</si>
  <si>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</si>
  <si>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</si>
  <si>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</si>
  <si>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</si>
  <si>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</si>
  <si>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</si>
  <si>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</si>
  <si>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</si>
  <si>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</si>
  <si>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</si>
  <si>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</si>
  <si>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</si>
  <si>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</si>
  <si>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</si>
  <si>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</si>
  <si>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</si>
  <si>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</si>
  <si>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</si>
  <si>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</si>
  <si>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</si>
  <si>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</si>
  <si>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</si>
  <si>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</si>
  <si>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</si>
  <si>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</si>
  <si>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</si>
  <si>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</si>
  <si>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</si>
  <si>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</si>
  <si>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</si>
  <si>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</si>
  <si>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</si>
  <si>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</si>
  <si>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</si>
  <si>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</si>
  <si>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</si>
  <si>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</si>
  <si>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</si>
  <si>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</si>
  <si>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</si>
  <si>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</si>
  <si>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</si>
  <si>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</si>
  <si>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</si>
  <si>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</si>
  <si>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</si>
  <si>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</si>
  <si>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</si>
  <si>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</si>
  <si>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</si>
  <si>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</si>
  <si>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</si>
  <si>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</si>
  <si>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</si>
  <si>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</si>
  <si>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</si>
  <si>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</si>
  <si>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</si>
  <si>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</si>
  <si>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</si>
  <si>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</si>
  <si>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</si>
  <si>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</si>
  <si>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</si>
  <si>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</si>
  <si>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</si>
  <si>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</si>
  <si>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</si>
  <si>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</si>
  <si>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</si>
  <si>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</si>
  <si>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</si>
  <si>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</si>
  <si>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</si>
  <si>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</si>
  <si>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</si>
  <si>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</si>
  <si>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</si>
  <si>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</si>
  <si>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</si>
  <si>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</si>
  <si>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</si>
  <si>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</si>
  <si>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</si>
  <si>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</si>
  <si>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</si>
  <si>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</si>
  <si>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</si>
  <si>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</si>
  <si>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</si>
  <si>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</si>
  <si>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</si>
  <si>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</si>
  <si>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</si>
  <si>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</si>
  <si>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</si>
  <si>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</si>
  <si>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</si>
  <si>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</si>
  <si>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</si>
  <si>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</si>
  <si>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</si>
  <si>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</si>
  <si>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</si>
  <si>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</si>
  <si>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</si>
  <si>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</si>
  <si>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</si>
  <si>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</si>
  <si>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</si>
  <si>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</si>
  <si>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</si>
  <si>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</si>
  <si>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</si>
  <si>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</si>
  <si>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</si>
  <si>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</si>
  <si>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</si>
  <si>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</si>
  <si>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</si>
  <si>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</si>
  <si>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</si>
  <si>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</si>
  <si>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</si>
  <si>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</si>
  <si>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</si>
  <si>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</si>
  <si>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</si>
  <si>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</si>
  <si>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</si>
  <si>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</si>
  <si>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</si>
  <si>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</si>
  <si>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</si>
  <si>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</si>
  <si>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</si>
  <si>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</si>
  <si>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</si>
  <si>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</si>
  <si>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</si>
  <si>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</si>
  <si>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</si>
  <si>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</si>
  <si>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</si>
  <si>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</si>
  <si>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</si>
  <si>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</si>
  <si>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</si>
  <si>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</si>
  <si>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</si>
  <si>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</si>
  <si>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</si>
  <si>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</si>
  <si>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</si>
  <si>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</si>
  <si>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</si>
  <si>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</si>
  <si>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</si>
  <si>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</si>
  <si>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</si>
  <si>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</si>
  <si>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</si>
  <si>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</si>
  <si>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</si>
  <si>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</si>
  <si>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</si>
  <si>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</si>
  <si>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</si>
  <si>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</si>
  <si>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</si>
  <si>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</si>
  <si>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</si>
  <si>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</si>
  <si>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</si>
  <si>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</si>
  <si>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</si>
  <si>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</si>
  <si>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</si>
  <si>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</si>
  <si>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</si>
  <si>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</si>
  <si>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</si>
  <si>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</si>
  <si>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</si>
  <si>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</si>
  <si>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</si>
  <si>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</si>
  <si>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</si>
  <si>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</si>
  <si>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</si>
  <si>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</si>
  <si>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</si>
  <si>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</si>
  <si>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</si>
  <si>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</si>
  <si>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</si>
  <si>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</si>
  <si>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</si>
  <si>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</si>
  <si>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</si>
  <si>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</si>
  <si>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</si>
  <si>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</si>
  <si>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</si>
  <si>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</si>
  <si>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</si>
  <si>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</si>
  <si>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</si>
  <si>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</si>
  <si>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</si>
  <si>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</si>
  <si>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</si>
  <si>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</si>
  <si>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</si>
  <si>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</si>
  <si>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</si>
  <si>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</si>
  <si>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</si>
  <si>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</si>
  <si>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</si>
  <si>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</si>
  <si>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</si>
  <si>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</si>
  <si>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</si>
  <si>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</si>
  <si>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</si>
  <si>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</si>
  <si>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</si>
  <si>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</si>
  <si>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</si>
  <si>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</si>
  <si>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</si>
  <si>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</si>
  <si>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</si>
  <si>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</si>
  <si>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</si>
  <si>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</si>
  <si>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</si>
  <si>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</si>
  <si>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</si>
  <si>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</si>
  <si>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</si>
  <si>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</si>
  <si>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</si>
  <si>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</si>
  <si>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</si>
  <si>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</si>
  <si>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</si>
  <si>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</si>
  <si>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</si>
  <si>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</si>
  <si>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</si>
  <si>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</si>
  <si>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</si>
  <si>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</si>
  <si>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</si>
  <si>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</si>
  <si>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</si>
  <si>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</si>
  <si>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</si>
  <si>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</si>
  <si>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</si>
  <si>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</si>
  <si>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</si>
  <si>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</si>
  <si>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</si>
  <si>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</si>
  <si>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</si>
  <si>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</si>
  <si>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</si>
  <si>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</si>
  <si>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</si>
  <si>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</si>
  <si>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</si>
  <si>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</si>
  <si>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</si>
  <si>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</si>
  <si>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</si>
  <si>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</si>
  <si>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</si>
  <si>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</si>
  <si>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</si>
  <si>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</si>
  <si>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</si>
  <si>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</si>
  <si>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</si>
  <si>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</si>
  <si>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</si>
  <si>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</si>
  <si>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</si>
  <si>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</si>
  <si>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</si>
  <si>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</si>
  <si>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</si>
  <si>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</si>
  <si>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</si>
  <si>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</si>
  <si>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</si>
  <si>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</si>
  <si>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</si>
  <si>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</si>
  <si>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</si>
  <si>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</si>
  <si>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</si>
  <si>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</si>
  <si>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</si>
  <si>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</si>
  <si>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</si>
  <si>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</si>
  <si>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</si>
  <si>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</si>
  <si>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</si>
  <si>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</si>
  <si>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</si>
  <si>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</si>
  <si>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</si>
  <si>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</si>
  <si>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</si>
  <si>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</si>
  <si>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</si>
  <si>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</si>
  <si>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</si>
  <si>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</si>
  <si>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</si>
  <si>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</si>
  <si>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</si>
  <si>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</si>
  <si>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</si>
  <si>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</si>
  <si>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</si>
  <si>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</si>
  <si>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</si>
  <si>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</si>
  <si>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</si>
  <si>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</si>
  <si>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</si>
  <si>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</si>
  <si>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</si>
  <si>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</si>
  <si>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</si>
  <si>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</si>
  <si>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</si>
  <si>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</si>
  <si>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</si>
  <si>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</si>
  <si>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</si>
  <si>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</si>
  <si>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</si>
  <si>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</si>
  <si>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</si>
  <si>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</si>
  <si>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</si>
  <si>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</si>
  <si>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</si>
  <si>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</si>
  <si>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</si>
  <si>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</si>
  <si>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</si>
  <si>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</si>
  <si>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</si>
  <si>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</si>
  <si>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</si>
  <si>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</si>
  <si>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</si>
  <si>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</si>
  <si>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</si>
  <si>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</si>
  <si>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</si>
  <si>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</si>
  <si>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</si>
  <si>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</si>
  <si>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</si>
  <si>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</si>
  <si>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</si>
  <si>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</si>
  <si>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</si>
  <si>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</si>
  <si>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</si>
  <si>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</si>
  <si>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</si>
  <si>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</si>
  <si>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</si>
  <si>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</si>
  <si>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</si>
  <si>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</si>
  <si>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</si>
  <si>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</si>
  <si>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</si>
  <si>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</si>
  <si>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</si>
  <si>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</si>
  <si>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</si>
  <si>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</si>
  <si>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</si>
  <si>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</si>
  <si>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</si>
  <si>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</si>
  <si>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</si>
  <si>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</si>
  <si>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</si>
  <si>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</si>
  <si>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</si>
  <si>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</si>
  <si>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</si>
  <si>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</si>
  <si>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</si>
  <si>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</si>
  <si>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</si>
  <si>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</si>
  <si>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</si>
  <si>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</si>
  <si>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</si>
  <si>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</si>
  <si>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</si>
  <si>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</si>
  <si>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</si>
  <si>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</si>
  <si>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</si>
  <si>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</si>
  <si>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</si>
  <si>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</si>
  <si>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</si>
  <si>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</si>
  <si>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</si>
  <si>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</si>
  <si>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</si>
  <si>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</si>
  <si>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</si>
  <si>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</si>
  <si>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</si>
  <si>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</si>
  <si>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</si>
  <si>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</si>
  <si>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</si>
  <si>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</si>
  <si>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</si>
  <si>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</si>
  <si>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</si>
  <si>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</si>
  <si>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</si>
  <si>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</si>
  <si>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</si>
  <si>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</si>
  <si>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</si>
  <si>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</si>
  <si>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</si>
  <si>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</si>
  <si>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</si>
  <si>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</si>
  <si>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</si>
  <si>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</si>
  <si>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</si>
  <si>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</si>
  <si>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</si>
  <si>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</si>
  <si>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</si>
  <si>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</si>
  <si>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</si>
  <si>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</si>
  <si>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</si>
  <si>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</si>
  <si>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</si>
  <si>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</si>
  <si>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</si>
  <si>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</si>
  <si>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</si>
  <si>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</si>
  <si>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</si>
  <si>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</si>
  <si>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</si>
  <si>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</si>
  <si>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</si>
  <si>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</si>
  <si>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</si>
  <si>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</si>
  <si>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</si>
  <si>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</si>
  <si>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</si>
  <si>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</si>
  <si>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</si>
  <si>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</si>
  <si>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</si>
  <si>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</si>
  <si>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</si>
  <si>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</si>
  <si>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</si>
  <si>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</si>
  <si>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</si>
  <si>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</si>
  <si>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</si>
  <si>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</si>
  <si>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</si>
  <si>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</si>
  <si>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</si>
  <si>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</si>
  <si>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</si>
  <si>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</si>
  <si>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</si>
  <si>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</si>
  <si>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</si>
  <si>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</si>
  <si>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</si>
  <si>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</si>
  <si>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</si>
  <si>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</si>
  <si>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</si>
  <si>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</si>
  <si>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</si>
  <si>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</si>
  <si>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</si>
  <si>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</si>
  <si>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</si>
  <si>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</si>
  <si>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</si>
  <si>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</si>
  <si>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</si>
  <si>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</si>
  <si>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</si>
  <si>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</si>
  <si>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</si>
  <si>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</si>
  <si>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</si>
  <si>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</si>
  <si>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</si>
  <si>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</si>
  <si>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</si>
  <si>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</si>
  <si>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</si>
  <si>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</si>
  <si>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</si>
  <si>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</si>
  <si>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</si>
  <si>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</si>
  <si>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</si>
  <si>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</si>
  <si>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</si>
  <si>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</si>
  <si>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</si>
  <si>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</si>
  <si>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</si>
  <si>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</si>
  <si>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</si>
  <si>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</si>
  <si>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</si>
  <si>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</si>
  <si>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</si>
  <si>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</si>
  <si>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</si>
  <si>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</si>
  <si>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</si>
  <si>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</si>
  <si>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</si>
  <si>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</si>
  <si>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</si>
  <si>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</si>
  <si>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</si>
  <si>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</si>
  <si>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</si>
  <si>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</si>
  <si>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</si>
  <si>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</si>
  <si>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</si>
  <si>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</si>
  <si>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</si>
  <si>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</si>
  <si>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</si>
  <si>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</si>
  <si>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</si>
  <si>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</si>
  <si>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</si>
  <si>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</si>
  <si>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</si>
  <si>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</si>
  <si>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</si>
  <si>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</si>
  <si>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</si>
  <si>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</si>
  <si>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</si>
  <si>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</si>
  <si>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</si>
  <si>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</si>
  <si>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</si>
  <si>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</si>
  <si>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</si>
  <si>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</si>
  <si>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</si>
  <si>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</si>
  <si>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</si>
  <si>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</si>
  <si>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</si>
  <si>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</si>
  <si>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</si>
  <si>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</si>
  <si>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</si>
  <si>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</si>
  <si>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</si>
  <si>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</si>
  <si>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</si>
  <si>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</si>
  <si>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</si>
  <si>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</si>
  <si>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</si>
  <si>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</si>
  <si>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</si>
  <si>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</si>
  <si>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</si>
  <si>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</si>
  <si>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</si>
  <si>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</si>
  <si>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</si>
  <si>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</si>
  <si>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</si>
  <si>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</si>
  <si>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</si>
  <si>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</si>
  <si>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</si>
  <si>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</si>
  <si>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</si>
  <si>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</si>
  <si>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</si>
  <si>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</si>
  <si>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</si>
  <si>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</si>
  <si>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</si>
  <si>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</si>
  <si>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</si>
  <si>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</si>
  <si>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</si>
  <si>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</si>
  <si>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</si>
  <si>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</si>
  <si>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</si>
  <si>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</si>
  <si>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</si>
  <si>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</si>
  <si>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</si>
  <si>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</si>
  <si>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</si>
  <si>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</si>
  <si>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</si>
  <si>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</si>
  <si>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</si>
  <si>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</si>
  <si>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</si>
  <si>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</si>
  <si>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</si>
  <si>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</si>
  <si>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</si>
  <si>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</si>
  <si>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</si>
  <si>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</si>
  <si>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</si>
  <si>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</si>
  <si>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</si>
  <si>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</si>
  <si>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</si>
  <si>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</si>
  <si>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</si>
  <si>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</si>
  <si>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</si>
  <si>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</si>
  <si>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</si>
  <si>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</si>
  <si>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</si>
  <si>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</si>
  <si>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</si>
  <si>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</si>
  <si>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</si>
  <si>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</si>
  <si>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</si>
  <si>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</si>
  <si>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</si>
  <si>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</si>
  <si>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</si>
  <si>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</si>
  <si>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</si>
  <si>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</si>
  <si>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</si>
  <si>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</si>
  <si>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</si>
  <si>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</si>
  <si>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</si>
  <si>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</si>
  <si>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</si>
  <si>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</si>
  <si>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</si>
  <si>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</si>
  <si>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</si>
  <si>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</si>
  <si>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</si>
  <si>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</si>
  <si>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</si>
  <si>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</si>
  <si>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</si>
  <si>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</si>
  <si>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</si>
  <si>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</si>
  <si>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</si>
  <si>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</si>
  <si>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</si>
  <si>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</si>
  <si>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</si>
  <si>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</si>
  <si>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</si>
  <si>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</si>
  <si>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</si>
  <si>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</si>
  <si>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</si>
  <si>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</si>
  <si>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</si>
  <si>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</si>
  <si>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</si>
  <si>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</si>
  <si>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</si>
  <si>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</si>
  <si>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</si>
  <si>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</si>
  <si>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</si>
  <si>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</si>
  <si>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</si>
  <si>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</si>
  <si>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</si>
  <si>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</si>
  <si>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</si>
  <si>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</si>
  <si>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</si>
  <si>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</si>
  <si>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</si>
  <si>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</si>
  <si>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</si>
  <si>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</si>
  <si>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</si>
  <si>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</si>
  <si>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</si>
  <si>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</si>
  <si>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</si>
  <si>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</si>
  <si>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</si>
  <si>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</si>
  <si>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</si>
  <si>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</si>
  <si>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</si>
  <si>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</si>
  <si>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</si>
  <si>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</si>
  <si>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</si>
  <si>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</si>
  <si>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</si>
  <si>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</si>
  <si>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</si>
  <si>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</si>
  <si>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</si>
  <si>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</si>
  <si>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</si>
  <si>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</si>
  <si>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</si>
  <si>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</si>
  <si>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</si>
  <si>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</si>
  <si>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</si>
  <si>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</si>
  <si>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</si>
  <si>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</si>
  <si>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</si>
  <si>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</si>
  <si>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</si>
  <si>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</si>
  <si>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</si>
  <si>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</si>
  <si>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</si>
  <si>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</si>
  <si>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</si>
  <si>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</si>
  <si>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</si>
  <si>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</si>
  <si>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</si>
  <si>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</si>
  <si>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</si>
  <si>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</si>
  <si>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</si>
  <si>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</si>
  <si>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</si>
  <si>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</si>
  <si>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</si>
  <si>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</si>
  <si>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</si>
  <si>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</si>
  <si>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</si>
  <si>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</si>
  <si>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</si>
  <si>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</si>
  <si>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</si>
  <si>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</si>
  <si>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</si>
  <si>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</si>
  <si>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</si>
  <si>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</si>
  <si>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</si>
  <si>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</si>
  <si>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</si>
  <si>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</si>
  <si>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</si>
  <si>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</si>
  <si>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</si>
  <si>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</si>
  <si>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</si>
  <si>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</si>
  <si>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</si>
  <si>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</si>
  <si>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</si>
  <si>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</si>
  <si>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</si>
  <si>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</si>
  <si>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</si>
  <si>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</si>
  <si>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</si>
  <si>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</si>
  <si>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</si>
  <si>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</si>
  <si>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</si>
  <si>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</si>
  <si>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</si>
  <si>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</si>
  <si>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</si>
  <si>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</si>
  <si>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</si>
  <si>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</si>
  <si>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</si>
  <si>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</si>
  <si>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</si>
  <si>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</si>
  <si>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</si>
  <si>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</si>
  <si>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</si>
  <si>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</si>
  <si>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</si>
  <si>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</si>
  <si>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</si>
  <si>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</si>
  <si>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</si>
  <si>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</si>
  <si>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</si>
  <si>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</si>
  <si>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</si>
  <si>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</si>
  <si>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</si>
  <si>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</si>
  <si>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</si>
  <si>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</si>
  <si>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</si>
  <si>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</si>
  <si>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</si>
  <si>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</si>
  <si>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</si>
  <si>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</si>
  <si>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</si>
  <si>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</si>
  <si>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</si>
  <si>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</si>
  <si>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</si>
  <si>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</si>
  <si>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</si>
  <si>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</si>
  <si>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</si>
  <si>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</si>
  <si>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</si>
  <si>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</si>
  <si>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</si>
  <si>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</si>
  <si>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</si>
  <si>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</si>
  <si>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</si>
  <si>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</si>
  <si>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</si>
  <si>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</si>
  <si>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</si>
  <si>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</si>
  <si>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</si>
  <si>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</si>
  <si>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</si>
  <si>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</si>
  <si>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</si>
  <si>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</si>
  <si>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</si>
  <si>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</si>
  <si>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</si>
  <si>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</si>
  <si>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</si>
  <si>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</si>
  <si>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</si>
  <si>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</si>
  <si>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</si>
  <si>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</si>
  <si>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</si>
  <si>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</si>
  <si>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</si>
  <si>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</si>
  <si>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</si>
  <si>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</si>
  <si>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</si>
  <si>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</si>
  <si>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</si>
  <si>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</si>
  <si>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</si>
  <si>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</si>
  <si>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</si>
  <si>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</si>
  <si>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</si>
  <si>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</si>
  <si>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</si>
  <si>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</si>
  <si>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</si>
  <si>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</si>
  <si>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</si>
  <si>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</si>
  <si>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</si>
  <si>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</si>
  <si>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</si>
  <si>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</si>
  <si>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</si>
  <si>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</si>
  <si>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</si>
  <si>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</si>
  <si>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</si>
  <si>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</si>
  <si>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</si>
  <si>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</si>
  <si>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</si>
  <si>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</si>
  <si>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</si>
  <si>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</si>
  <si>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</si>
  <si>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</si>
  <si>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</si>
  <si>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</si>
  <si>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</si>
  <si>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</si>
  <si>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</si>
  <si>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</si>
  <si>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</si>
  <si>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</si>
  <si>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</si>
  <si>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</si>
  <si>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</si>
  <si>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</si>
  <si>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</si>
  <si>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</si>
  <si>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</si>
  <si>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</si>
  <si>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</si>
  <si>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</si>
  <si>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</si>
  <si>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</si>
  <si>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</si>
  <si>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</si>
  <si>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</si>
  <si>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</si>
  <si>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</si>
  <si>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</si>
  <si>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</si>
  <si>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</si>
  <si>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</si>
  <si>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</si>
  <si>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</si>
  <si>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</si>
  <si>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</si>
  <si>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</si>
  <si>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</si>
  <si>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</si>
  <si>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</si>
  <si>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</si>
  <si>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</si>
  <si>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</si>
  <si>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</si>
  <si>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</si>
  <si>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</si>
  <si>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</si>
  <si>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</si>
  <si>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</si>
  <si>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</si>
  <si>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</si>
  <si>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</si>
  <si>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</si>
  <si>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</si>
  <si>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</si>
  <si>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</si>
  <si>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</si>
  <si>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</si>
  <si>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</si>
  <si>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</si>
  <si>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</si>
  <si>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</si>
  <si>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</si>
  <si>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</si>
  <si>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</si>
  <si>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</si>
  <si>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</si>
  <si>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</si>
  <si>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</si>
  <si>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</si>
  <si>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</si>
  <si>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</si>
  <si>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</si>
  <si>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</si>
  <si>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</si>
  <si>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</si>
  <si>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</si>
  <si>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</si>
  <si>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</si>
  <si>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</si>
  <si>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</si>
  <si>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</si>
  <si>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</si>
  <si>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</si>
  <si>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</si>
  <si>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</si>
  <si>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</si>
  <si>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</si>
  <si>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</si>
  <si>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</si>
  <si>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</si>
  <si>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</si>
  <si>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</si>
  <si>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</si>
  <si>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</si>
  <si>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</si>
  <si>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</si>
  <si>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</si>
  <si>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</si>
  <si>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</si>
  <si>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</si>
  <si>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</si>
  <si>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</si>
  <si>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</si>
  <si>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</si>
  <si>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</si>
  <si>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</si>
  <si>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</si>
  <si>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</si>
  <si>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</si>
  <si>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</si>
  <si>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</si>
  <si>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</si>
  <si>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</si>
  <si>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</si>
  <si>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</si>
  <si>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</si>
  <si>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</si>
  <si>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</si>
  <si>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</si>
  <si>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</si>
  <si>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</si>
  <si>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</si>
  <si>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</si>
  <si>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</si>
  <si>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</si>
  <si>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</si>
  <si>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</si>
  <si>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</si>
  <si>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</si>
  <si>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</si>
  <si>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</si>
  <si>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</si>
  <si>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</si>
  <si>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</si>
  <si>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</si>
  <si>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</si>
  <si>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</si>
  <si>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</si>
  <si>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</si>
  <si>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</si>
  <si>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</si>
  <si>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</si>
  <si>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</si>
  <si>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</si>
  <si>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</si>
  <si>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</si>
  <si>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</si>
  <si>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</si>
  <si>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</si>
  <si>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</si>
  <si>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</si>
  <si>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</si>
  <si>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</si>
  <si>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</si>
  <si>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</si>
  <si>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</si>
  <si>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</si>
  <si>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</si>
  <si>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</si>
  <si>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</si>
  <si>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</si>
  <si>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</si>
  <si>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</si>
  <si>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</si>
  <si>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</si>
  <si>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</si>
  <si>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</si>
  <si>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</si>
  <si>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</si>
  <si>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</si>
  <si>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</si>
  <si>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</si>
  <si>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</si>
  <si>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</si>
  <si>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</si>
  <si>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</si>
  <si>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</si>
  <si>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</si>
  <si>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</si>
  <si>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</si>
  <si>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</si>
  <si>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</si>
  <si>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</si>
  <si>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</si>
  <si>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</si>
  <si>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</si>
  <si>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</si>
  <si>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</si>
  <si>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</si>
  <si>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</si>
  <si>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</si>
  <si>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</si>
  <si>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</si>
  <si>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</si>
  <si>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</si>
  <si>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</si>
  <si>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</si>
  <si>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</si>
  <si>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</si>
  <si>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</si>
  <si>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</si>
  <si>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</si>
  <si>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</si>
  <si>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</si>
  <si>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</si>
  <si>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</si>
  <si>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</si>
  <si>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</si>
  <si>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</si>
  <si>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</si>
  <si>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</si>
  <si>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</si>
  <si>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</si>
  <si>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</si>
  <si>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</si>
  <si>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</si>
  <si>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</si>
  <si>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</si>
  <si>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</si>
  <si>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</si>
  <si>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</si>
  <si>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</si>
  <si>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</si>
  <si>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</si>
  <si>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</si>
  <si>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</si>
  <si>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</si>
  <si>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</si>
  <si>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</si>
  <si>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</si>
  <si>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</si>
  <si>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</si>
  <si>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</si>
  <si>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</si>
  <si>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</si>
  <si>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</si>
  <si>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</si>
  <si>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</si>
  <si>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</si>
  <si>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</si>
  <si>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</si>
  <si>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</si>
  <si>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</si>
  <si>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</si>
  <si>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</si>
  <si>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</si>
  <si>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</si>
  <si>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</si>
  <si>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</si>
  <si>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</si>
  <si>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</si>
  <si>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</si>
  <si>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</si>
  <si>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</si>
  <si>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</si>
  <si>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</si>
  <si>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</si>
  <si>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</si>
  <si>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</si>
  <si>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</si>
  <si>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</si>
  <si>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</si>
  <si>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</si>
  <si>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</si>
  <si>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</si>
  <si>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</si>
  <si>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</si>
  <si>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</si>
  <si>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</si>
  <si>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</si>
  <si>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</si>
  <si>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</si>
  <si>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</si>
  <si>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</si>
  <si>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</si>
  <si>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</si>
  <si>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</si>
  <si>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</si>
  <si>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</si>
  <si>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</si>
  <si>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</si>
  <si>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</si>
  <si>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</si>
  <si>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</si>
  <si>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</si>
  <si>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</si>
  <si>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</si>
  <si>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</si>
  <si>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</si>
  <si>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</si>
  <si>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</si>
  <si>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</si>
  <si>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</si>
  <si>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</si>
  <si>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</si>
  <si>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</si>
  <si>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</si>
  <si>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</si>
  <si>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</si>
  <si>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</si>
  <si>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</si>
  <si>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</si>
  <si>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</si>
  <si>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</si>
  <si>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</si>
  <si>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</si>
  <si>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</si>
  <si>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</si>
  <si>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</si>
  <si>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</si>
  <si>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</si>
  <si>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</si>
  <si>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</si>
  <si>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</si>
  <si>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</si>
  <si>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</si>
  <si>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</si>
  <si>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</si>
  <si>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</si>
  <si>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</si>
  <si>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</si>
  <si>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</si>
  <si>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</si>
  <si>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</si>
  <si>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</si>
  <si>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</si>
  <si>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</si>
  <si>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</si>
  <si>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</si>
  <si>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</si>
  <si>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</si>
  <si>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</si>
  <si>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</si>
  <si>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</si>
  <si>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</si>
  <si>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</si>
  <si>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</si>
  <si>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</si>
  <si>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</si>
  <si>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</si>
  <si>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</si>
  <si>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</si>
  <si>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</si>
  <si>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</si>
  <si>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</si>
  <si>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</si>
  <si>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</si>
  <si>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</si>
  <si>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</si>
  <si>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</si>
  <si>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</si>
  <si>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</si>
  <si>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</si>
  <si>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</si>
  <si>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</si>
  <si>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</si>
  <si>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</si>
  <si>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</si>
  <si>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</si>
  <si>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</si>
  <si>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</si>
  <si>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</si>
  <si>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</si>
  <si>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</si>
  <si>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</si>
  <si>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</si>
  <si>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</si>
  <si>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</si>
  <si>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</si>
  <si>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</si>
  <si>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</si>
  <si>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</si>
  <si>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</si>
  <si>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</si>
  <si>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</si>
  <si>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</si>
  <si>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</si>
  <si>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</si>
  <si>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</si>
  <si>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</si>
  <si>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</si>
  <si>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</si>
  <si>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</si>
  <si>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</si>
  <si>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</si>
  <si>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</si>
  <si>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</si>
  <si>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</si>
  <si>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</si>
  <si>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</si>
  <si>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</si>
  <si>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</si>
  <si>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</si>
  <si>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</si>
  <si>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</si>
  <si>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</si>
  <si>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</si>
  <si>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</si>
  <si>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</si>
  <si>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</si>
  <si>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</si>
  <si>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</si>
  <si>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</si>
  <si>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</si>
  <si>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</si>
  <si>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</si>
  <si>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</si>
  <si>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</si>
  <si>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</si>
  <si>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</si>
  <si>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</si>
  <si>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</si>
  <si>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</si>
  <si>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</si>
  <si>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</si>
  <si>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</si>
  <si>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</si>
  <si>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</si>
  <si>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</si>
  <si>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</si>
  <si>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</si>
  <si>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</si>
  <si>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</si>
  <si>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</si>
  <si>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</si>
  <si>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</si>
  <si>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</si>
  <si>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</si>
  <si>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</si>
  <si>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</si>
  <si>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</si>
  <si>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</si>
  <si>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</si>
  <si>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</si>
  <si>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</si>
  <si>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</si>
  <si>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</si>
  <si>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</si>
  <si>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</si>
  <si>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</si>
  <si>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</si>
  <si>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</si>
  <si>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</si>
  <si>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</si>
  <si>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</si>
  <si>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</si>
  <si>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</si>
  <si>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</si>
  <si>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</si>
  <si>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</si>
  <si>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</si>
  <si>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</si>
  <si>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</si>
  <si>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</si>
  <si>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</si>
  <si>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</si>
  <si>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</si>
  <si>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</si>
  <si>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</si>
  <si>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</si>
  <si>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</si>
  <si>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</si>
  <si>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</si>
  <si>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</si>
  <si>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</si>
  <si>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</si>
  <si>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</si>
  <si>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</si>
  <si>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</si>
  <si>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</si>
  <si>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</si>
  <si>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</si>
  <si>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</si>
  <si>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</si>
  <si>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</si>
  <si>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</si>
  <si>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</si>
  <si>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</si>
  <si>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</si>
  <si>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</si>
  <si>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</si>
  <si>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</si>
  <si>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</si>
  <si>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</si>
  <si>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</si>
  <si>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</si>
  <si>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</si>
  <si>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</si>
  <si>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</si>
  <si>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</si>
  <si>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</si>
  <si>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</si>
  <si>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</si>
  <si>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</si>
  <si>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</si>
  <si>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</si>
  <si>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</si>
  <si>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</si>
  <si>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</si>
  <si>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</si>
  <si>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</si>
  <si>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</si>
  <si>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</si>
  <si>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</si>
  <si>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</si>
  <si>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</si>
  <si>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</si>
  <si>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</si>
  <si>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</si>
  <si>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</si>
  <si>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</si>
  <si>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</si>
  <si>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</si>
  <si>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</si>
  <si>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</si>
  <si>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</si>
  <si>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</si>
  <si>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</si>
  <si>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</si>
  <si>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</si>
  <si>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</si>
  <si>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</si>
  <si>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</si>
  <si>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</si>
  <si>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</si>
  <si>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</si>
  <si>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</si>
  <si>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</si>
  <si>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</si>
  <si>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</si>
  <si>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</si>
  <si>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</si>
  <si>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</si>
  <si>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</si>
  <si>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</si>
  <si>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</si>
  <si>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</si>
  <si>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</si>
  <si>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</si>
  <si>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</si>
  <si>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</si>
  <si>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</si>
  <si>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</si>
  <si>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</si>
  <si>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</si>
  <si>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</si>
  <si>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</si>
  <si>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</si>
  <si>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</si>
  <si>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</si>
  <si>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</si>
  <si>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</si>
  <si>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</si>
  <si>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</si>
  <si>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</si>
  <si>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</si>
  <si>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</si>
  <si>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</si>
  <si>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</si>
  <si>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</si>
  <si>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</si>
  <si>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</si>
  <si>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</si>
  <si>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</si>
  <si>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</si>
  <si>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</si>
  <si>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</si>
  <si>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</si>
  <si>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</si>
  <si>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</si>
  <si>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</si>
  <si>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</si>
  <si>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</si>
  <si>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</si>
  <si>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</si>
  <si>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</si>
  <si>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</si>
  <si>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</si>
  <si>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</si>
  <si>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</si>
  <si>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</si>
  <si>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</si>
  <si>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</si>
  <si>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</si>
  <si>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</si>
  <si>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</si>
  <si>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</si>
  <si>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</si>
  <si>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</si>
  <si>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</si>
  <si>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</si>
  <si>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</si>
  <si>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</si>
  <si>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</si>
  <si>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</si>
  <si>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</si>
  <si>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</si>
  <si>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</si>
  <si>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</si>
  <si>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</si>
  <si>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</si>
  <si>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</si>
  <si>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</si>
  <si>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</si>
  <si>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</si>
  <si>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</si>
  <si>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</si>
  <si>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</si>
  <si>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</si>
  <si>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</si>
  <si>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</si>
  <si>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</si>
  <si>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</si>
  <si>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</si>
  <si>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</si>
  <si>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</si>
  <si>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</si>
  <si>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</si>
  <si>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</si>
  <si>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</si>
  <si>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</si>
  <si>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</si>
  <si>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</si>
  <si>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</si>
  <si>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</si>
  <si>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</si>
  <si>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</si>
  <si>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</si>
  <si>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</si>
  <si>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</si>
  <si>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</si>
  <si>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</si>
  <si>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</si>
  <si>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</si>
  <si>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</si>
  <si>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</si>
  <si>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</si>
  <si>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</si>
  <si>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</si>
  <si>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</si>
  <si>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</si>
  <si>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</si>
  <si>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</si>
  <si>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</si>
  <si>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</si>
  <si>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</si>
  <si>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</si>
  <si>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</si>
  <si>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</si>
  <si>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</si>
  <si>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</si>
  <si>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</si>
  <si>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</si>
  <si>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</si>
  <si>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</si>
  <si>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</si>
  <si>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</si>
  <si>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</si>
  <si>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</si>
  <si>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</si>
  <si>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</si>
  <si>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</si>
  <si>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</si>
  <si>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</si>
  <si>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</si>
  <si>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</si>
  <si>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</si>
  <si>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</si>
  <si>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</si>
  <si>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</si>
  <si>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</si>
  <si>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</si>
  <si>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</si>
  <si>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</si>
  <si>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</si>
  <si>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</si>
  <si>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</si>
  <si>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</si>
  <si>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</si>
  <si>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</si>
  <si>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</si>
  <si>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</si>
  <si>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</si>
  <si>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</si>
  <si>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</si>
  <si>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</si>
  <si>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</si>
  <si>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</si>
  <si>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</si>
  <si>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</si>
  <si>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</si>
  <si>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</si>
  <si>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</si>
  <si>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</si>
  <si>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</si>
  <si>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</si>
  <si>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</si>
  <si>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</si>
  <si>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</si>
  <si>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</si>
  <si>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</si>
  <si>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</si>
  <si>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</si>
  <si>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</si>
  <si>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</si>
  <si>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</si>
  <si>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</si>
  <si>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</si>
  <si>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</si>
  <si>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</si>
  <si>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</si>
  <si>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</si>
  <si>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</si>
  <si>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</si>
  <si>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</si>
  <si>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</si>
  <si>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</si>
  <si>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</si>
  <si>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</si>
  <si>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</si>
  <si>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</si>
  <si>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</si>
  <si>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</si>
  <si>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</si>
  <si>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</si>
  <si>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</si>
  <si>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</si>
  <si>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</si>
  <si>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</si>
  <si>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</si>
  <si>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</si>
  <si>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</si>
  <si>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</si>
  <si>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</si>
  <si>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</si>
  <si>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</si>
  <si>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</si>
  <si>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</si>
  <si>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</si>
  <si>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</si>
  <si>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</si>
  <si>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</si>
  <si>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</si>
  <si>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</si>
  <si>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</si>
  <si>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</si>
  <si>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</si>
  <si>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</si>
  <si>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</si>
  <si>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</si>
  <si>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</si>
  <si>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</si>
  <si>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</si>
  <si>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</si>
  <si>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</si>
  <si>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</si>
  <si>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</si>
  <si>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</si>
  <si>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</si>
  <si>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</si>
  <si>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</si>
  <si>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</si>
  <si>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</si>
  <si>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</si>
  <si>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</si>
  <si>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</si>
  <si>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</si>
  <si>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</si>
  <si>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</si>
  <si>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</si>
  <si>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</si>
  <si>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</si>
  <si>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</si>
  <si>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</si>
  <si>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</si>
  <si>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</si>
  <si>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</si>
  <si>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</si>
  <si>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</si>
  <si>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</si>
  <si>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</si>
  <si>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</si>
  <si>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</si>
  <si>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</si>
  <si>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</si>
  <si>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</si>
  <si>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</si>
  <si>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</si>
  <si>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</si>
  <si>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</si>
  <si>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</si>
  <si>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</si>
  <si>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</si>
  <si>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</si>
  <si>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</si>
  <si>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</si>
  <si>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</si>
  <si>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</si>
  <si>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</si>
  <si>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</si>
  <si>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</si>
  <si>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</si>
  <si>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</si>
  <si>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</si>
  <si>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</si>
  <si>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</si>
  <si>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</si>
  <si>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</si>
  <si>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</si>
  <si>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</si>
  <si>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</si>
  <si>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</si>
  <si>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</si>
  <si>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</si>
  <si>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</si>
  <si>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</si>
  <si>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</si>
  <si>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</si>
  <si>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</si>
  <si>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</si>
  <si>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</si>
  <si>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</si>
  <si>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</si>
  <si>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</si>
  <si>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</si>
  <si>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</si>
  <si>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</si>
  <si>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</si>
  <si>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</si>
  <si>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</si>
  <si>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</si>
  <si>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</si>
  <si>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</si>
  <si>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</si>
  <si>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</si>
  <si>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</si>
  <si>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</si>
  <si>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</si>
  <si>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</si>
  <si>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</si>
  <si>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</si>
  <si>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</si>
  <si>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</si>
  <si>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</si>
  <si>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</si>
  <si>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</si>
  <si>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</si>
  <si>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</si>
  <si>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</si>
  <si>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</si>
  <si>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</si>
  <si>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</si>
  <si>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</si>
  <si>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</si>
  <si>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</si>
  <si>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</si>
  <si>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</si>
  <si>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</si>
  <si>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</si>
  <si>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</si>
  <si>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</si>
  <si>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</si>
  <si>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</si>
  <si>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</si>
  <si>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</si>
  <si>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</si>
  <si>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</si>
  <si>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</si>
  <si>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</si>
  <si>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</si>
  <si>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</si>
  <si>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</si>
  <si>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</si>
  <si>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</si>
  <si>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</si>
  <si>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</si>
  <si>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</si>
  <si>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</si>
  <si>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</si>
  <si>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</si>
  <si>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</si>
  <si>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</si>
  <si>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</si>
  <si>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</si>
  <si>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</si>
  <si>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</si>
  <si>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</si>
  <si>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</si>
  <si>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</si>
  <si>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</si>
  <si>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</si>
  <si>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</si>
  <si>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</si>
  <si>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</si>
  <si>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</si>
  <si>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</si>
  <si>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</si>
  <si>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</si>
  <si>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</si>
  <si>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</si>
  <si>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</si>
  <si>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</si>
  <si>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</si>
  <si>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</si>
  <si>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</si>
  <si>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</si>
  <si>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</si>
  <si>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</si>
  <si>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</si>
  <si>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</si>
  <si>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</si>
  <si>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</si>
  <si>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</si>
  <si>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</si>
  <si>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</si>
  <si>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</si>
  <si>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</si>
  <si>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</si>
  <si>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</si>
  <si>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</si>
  <si>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</si>
  <si>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</si>
  <si>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</si>
  <si>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</si>
  <si>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</si>
  <si>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</si>
  <si>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</si>
  <si>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</si>
  <si>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</si>
  <si>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</si>
  <si>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</si>
  <si>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</si>
  <si>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</si>
  <si>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</si>
  <si>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</si>
  <si>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</si>
  <si>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</si>
  <si>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</si>
  <si>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</si>
  <si>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</si>
  <si>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</si>
  <si>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</si>
  <si>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</si>
  <si>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</si>
  <si>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</si>
  <si>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</si>
  <si>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</si>
  <si>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</si>
  <si>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</si>
  <si>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</si>
  <si>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</si>
  <si>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</si>
  <si>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</si>
  <si>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</si>
  <si>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</si>
  <si>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</si>
  <si>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</si>
  <si>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</si>
  <si>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</si>
  <si>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</si>
  <si>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</si>
  <si>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</si>
  <si>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</si>
  <si>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</si>
  <si>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</si>
  <si>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</si>
  <si>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</si>
  <si>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</si>
  <si>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</si>
  <si>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</si>
  <si>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</si>
  <si>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</si>
  <si>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</si>
  <si>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</si>
  <si>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</si>
  <si>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</si>
  <si>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</si>
  <si>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</si>
  <si>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</si>
  <si>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</si>
  <si>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</si>
  <si>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</si>
  <si>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</si>
  <si>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</si>
  <si>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</si>
  <si>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</si>
  <si>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</si>
  <si>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</si>
  <si>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</si>
  <si>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</si>
  <si>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</si>
  <si>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</si>
  <si>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</si>
  <si>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</si>
  <si>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</si>
  <si>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</si>
  <si>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</si>
  <si>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</si>
  <si>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</si>
  <si>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</si>
  <si>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</si>
  <si>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</si>
  <si>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</si>
  <si>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</si>
  <si>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</si>
  <si>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</si>
  <si>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</si>
  <si>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</si>
  <si>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</si>
  <si>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</si>
  <si>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</si>
  <si>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</si>
  <si>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</si>
  <si>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</si>
  <si>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</si>
  <si>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</si>
  <si>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</si>
  <si>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</si>
  <si>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</si>
  <si>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</si>
  <si>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</si>
  <si>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</si>
  <si>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</si>
  <si>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</si>
  <si>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</si>
  <si>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</si>
  <si>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</si>
  <si>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</si>
  <si>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</si>
  <si>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</si>
  <si>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</si>
  <si>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</si>
  <si>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</si>
  <si>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</si>
  <si>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</si>
  <si>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</si>
  <si>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</si>
  <si>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</si>
  <si>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</si>
  <si>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</si>
  <si>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</si>
  <si>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</si>
  <si>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</si>
  <si>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</si>
  <si>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</si>
  <si>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</si>
  <si>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</si>
  <si>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</si>
  <si>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</si>
  <si>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</si>
  <si>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</si>
  <si>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</si>
  <si>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</si>
  <si>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</si>
  <si>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</si>
  <si>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</si>
  <si>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</si>
  <si>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</si>
  <si>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</si>
  <si>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</si>
  <si>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</si>
  <si>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</si>
  <si>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</si>
  <si>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</si>
  <si>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</si>
  <si>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</si>
  <si>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</si>
  <si>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</si>
  <si>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</si>
  <si>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</si>
  <si>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</si>
  <si>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</si>
  <si>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</si>
  <si>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</si>
  <si>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</si>
  <si>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</si>
  <si>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</si>
  <si>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</si>
  <si>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</si>
  <si>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</si>
  <si>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</si>
  <si>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</si>
  <si>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</si>
  <si>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</si>
  <si>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</si>
  <si>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</si>
  <si>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</si>
  <si>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</si>
  <si>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</si>
  <si>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</si>
  <si>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</si>
  <si>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</si>
  <si>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</si>
  <si>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</si>
  <si>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</si>
  <si>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</si>
  <si>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</si>
  <si>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</si>
  <si>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</si>
  <si>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</si>
  <si>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</si>
  <si>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</si>
  <si>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</si>
  <si>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</si>
  <si>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</si>
  <si>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</si>
  <si>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</si>
  <si>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</si>
  <si>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</si>
  <si>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</si>
  <si>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</si>
  <si>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</si>
  <si>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</si>
  <si>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</si>
  <si>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</si>
  <si>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</si>
  <si>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</si>
  <si>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</si>
  <si>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</si>
  <si>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</si>
  <si>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</si>
  <si>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</si>
  <si>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</si>
  <si>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</si>
  <si>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</si>
  <si>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</si>
  <si>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</si>
  <si>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</si>
  <si>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</si>
  <si>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</si>
  <si>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</si>
  <si>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</si>
  <si>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</si>
  <si>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</si>
  <si>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</si>
  <si>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</si>
  <si>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</si>
  <si>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</si>
  <si>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</si>
  <si>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</si>
  <si>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</si>
  <si>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</si>
  <si>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</si>
  <si>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</si>
  <si>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</si>
  <si>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</si>
  <si>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</si>
  <si>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</si>
  <si>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</si>
  <si>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</si>
  <si>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</si>
  <si>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</si>
  <si>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</si>
  <si>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</si>
  <si>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</si>
  <si>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</si>
  <si>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</si>
  <si>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</si>
  <si>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</si>
  <si>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</si>
  <si>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</si>
  <si>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</si>
  <si>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</si>
  <si>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</si>
  <si>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</si>
  <si>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</si>
  <si>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</si>
  <si>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</si>
  <si>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</si>
  <si>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</si>
  <si>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</si>
  <si>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</si>
  <si>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</si>
  <si>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</si>
  <si>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</si>
  <si>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</si>
  <si>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</si>
  <si>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</si>
  <si>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</si>
  <si>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</si>
  <si>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</si>
  <si>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</si>
  <si>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</si>
  <si>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</si>
  <si>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</si>
  <si>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</si>
  <si>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</si>
  <si>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</si>
  <si>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</si>
  <si>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</si>
  <si>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</si>
  <si>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</si>
  <si>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</si>
  <si>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</si>
  <si>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</si>
  <si>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</si>
  <si>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</si>
  <si>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</si>
  <si>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</si>
  <si>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</si>
  <si>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</si>
  <si>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</si>
  <si>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</si>
  <si>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</si>
  <si>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</si>
  <si>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</si>
  <si>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</si>
  <si>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</si>
  <si>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</si>
  <si>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</si>
  <si>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</si>
  <si>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</si>
  <si>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</si>
  <si>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</si>
  <si>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</si>
  <si>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</si>
  <si>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</si>
  <si>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</si>
  <si>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</si>
  <si>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</si>
  <si>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</si>
  <si>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</si>
  <si>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</si>
  <si>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</si>
  <si>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</si>
  <si>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</si>
  <si>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</si>
  <si>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</si>
  <si>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</si>
  <si>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</si>
  <si>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</si>
  <si>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</si>
  <si>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</si>
  <si>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</si>
  <si>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</si>
  <si>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</si>
  <si>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</si>
  <si>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</si>
  <si>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</si>
  <si>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</si>
  <si>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</si>
  <si>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</si>
  <si>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</si>
  <si>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</si>
  <si>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</si>
  <si>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</si>
  <si>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</si>
  <si>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</si>
  <si>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</si>
  <si>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</si>
  <si>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</si>
  <si>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</si>
  <si>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</si>
  <si>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</si>
  <si>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</si>
  <si>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</si>
  <si>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</si>
  <si>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</si>
  <si>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</si>
  <si>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</si>
  <si>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</si>
  <si>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</si>
  <si>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</si>
  <si>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</si>
  <si>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</si>
  <si>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</si>
  <si>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</si>
  <si>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</si>
  <si>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</si>
  <si>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</si>
  <si>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</si>
  <si>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</si>
  <si>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</si>
  <si>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</si>
  <si>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</si>
  <si>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</si>
  <si>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</si>
  <si>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</si>
  <si>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</si>
  <si>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</si>
  <si>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</si>
  <si>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</si>
  <si>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</si>
  <si>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</si>
  <si>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</si>
  <si>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</si>
  <si>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</si>
  <si>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</si>
  <si>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</si>
  <si>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</si>
  <si>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</si>
  <si>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</si>
  <si>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</si>
  <si>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</si>
  <si>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</si>
  <si>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</si>
  <si>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</si>
  <si>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</si>
  <si>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</si>
  <si>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</si>
  <si>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</si>
  <si>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</si>
  <si>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</si>
  <si>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</si>
  <si>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</si>
  <si>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</si>
  <si>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</si>
  <si>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</si>
  <si>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</si>
  <si>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</si>
  <si>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</si>
  <si>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</si>
  <si>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</si>
  <si>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</si>
  <si>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</si>
  <si>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</si>
  <si>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</si>
  <si>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</si>
  <si>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</si>
  <si>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</si>
  <si>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</si>
  <si>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</si>
  <si>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</si>
  <si>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</si>
  <si>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</si>
  <si>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</si>
  <si>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</si>
  <si>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</si>
  <si>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</si>
  <si>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</si>
  <si>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</si>
  <si>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</si>
  <si>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</si>
  <si>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</si>
  <si>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</si>
  <si>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</si>
  <si>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</si>
  <si>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</si>
  <si>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</si>
  <si>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</si>
  <si>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</si>
  <si>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</si>
  <si>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</si>
  <si>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</si>
  <si>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</si>
  <si>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</si>
  <si>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</si>
  <si>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</si>
  <si>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</si>
  <si>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</si>
  <si>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</si>
  <si>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</si>
  <si>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</si>
  <si>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</si>
  <si>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</si>
  <si>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</si>
  <si>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</si>
  <si>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</si>
  <si>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</si>
  <si>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</si>
  <si>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</si>
  <si>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</si>
  <si>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</si>
  <si>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</si>
  <si>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</si>
  <si>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</si>
  <si>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</si>
  <si>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</si>
  <si>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</si>
  <si>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</si>
  <si>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</si>
  <si>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</si>
  <si>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</si>
  <si>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</si>
  <si>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</si>
  <si>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</si>
  <si>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</si>
  <si>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</si>
  <si>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</si>
  <si>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</si>
  <si>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</si>
  <si>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</si>
  <si>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</si>
  <si>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</si>
  <si>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</si>
  <si>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</si>
  <si>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</si>
  <si>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</si>
  <si>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</si>
  <si>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</si>
  <si>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</si>
  <si>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</si>
  <si>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</si>
  <si>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</si>
  <si>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</si>
  <si>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</si>
  <si>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</si>
  <si>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</si>
  <si>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</si>
  <si>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</si>
  <si>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</si>
  <si>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</si>
  <si>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</si>
  <si>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</si>
  <si>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</si>
  <si>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</si>
  <si>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</si>
  <si>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</si>
  <si>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</si>
  <si>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</si>
  <si>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</si>
  <si>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</si>
  <si>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</si>
  <si>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</si>
  <si>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</si>
  <si>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</si>
  <si>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</si>
  <si>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</si>
  <si>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</si>
  <si>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</si>
  <si>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</si>
  <si>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</si>
  <si>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</si>
  <si>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</si>
  <si>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</si>
  <si>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</si>
  <si>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</si>
  <si>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</si>
  <si>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</si>
  <si>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</si>
  <si>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</si>
  <si>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</si>
  <si>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</si>
  <si>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</si>
  <si>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</si>
  <si>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</si>
  <si>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</si>
  <si>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</si>
  <si>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</si>
  <si>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</si>
  <si>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</si>
  <si>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</si>
  <si>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</si>
  <si>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</si>
  <si>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</si>
  <si>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</si>
  <si>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</si>
  <si>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</si>
  <si>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</si>
  <si>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</si>
  <si>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</si>
  <si>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</si>
  <si>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</si>
  <si>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</si>
  <si>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</si>
  <si>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</si>
  <si>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</si>
  <si>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</si>
  <si>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</si>
  <si>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</si>
  <si>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</si>
  <si>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</si>
  <si>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</si>
  <si>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</si>
  <si>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</si>
  <si>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</si>
  <si>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</si>
  <si>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</si>
  <si>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</si>
  <si>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</si>
  <si>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</si>
  <si>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</si>
  <si>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</si>
  <si>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</si>
  <si>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</si>
  <si>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</si>
  <si>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</si>
  <si>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</si>
  <si>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</si>
  <si>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</si>
  <si>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</si>
  <si>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</si>
  <si>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</si>
  <si>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</si>
  <si>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</si>
  <si>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</si>
  <si>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</si>
  <si>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</si>
  <si>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</si>
  <si>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</si>
  <si>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</si>
  <si>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</si>
  <si>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</si>
  <si>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</si>
  <si>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</si>
  <si>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</si>
  <si>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</si>
  <si>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</si>
  <si>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</si>
  <si>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</si>
  <si>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</si>
  <si>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</si>
  <si>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</si>
  <si>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</si>
  <si>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</si>
  <si>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</si>
  <si>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</si>
  <si>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</si>
  <si>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</si>
  <si>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</si>
  <si>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</si>
  <si>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</si>
  <si>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</si>
  <si>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</si>
  <si>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</si>
  <si>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</si>
  <si>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</si>
  <si>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</si>
  <si>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</si>
  <si>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</si>
  <si>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</si>
  <si>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</si>
  <si>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</si>
  <si>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</si>
  <si>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</si>
  <si>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</si>
  <si>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</si>
  <si>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</si>
  <si>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</si>
  <si>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</si>
  <si>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</si>
  <si>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</si>
  <si>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</si>
  <si>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</si>
  <si>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</si>
  <si>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</si>
  <si>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</si>
  <si>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</si>
  <si>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</si>
  <si>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</si>
  <si>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</si>
  <si>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</si>
  <si>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</si>
  <si>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</si>
  <si>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</si>
  <si>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</si>
  <si>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</si>
  <si>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</si>
  <si>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</si>
  <si>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</si>
  <si>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</si>
  <si>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</si>
  <si>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</si>
  <si>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</si>
  <si>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</si>
  <si>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</si>
  <si>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</si>
  <si>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</si>
  <si>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</si>
  <si>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</si>
  <si>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</si>
  <si>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</si>
  <si>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</si>
  <si>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</si>
  <si>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</si>
  <si>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</si>
  <si>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</si>
  <si>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</si>
  <si>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</si>
  <si>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</si>
  <si>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</si>
  <si>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</si>
  <si>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</si>
  <si>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</si>
  <si>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</si>
  <si>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</si>
  <si>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</si>
  <si>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</si>
  <si>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</si>
  <si>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</si>
  <si>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</si>
  <si>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</si>
  <si>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</si>
  <si>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</si>
  <si>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</si>
  <si>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</si>
  <si>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</si>
  <si>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</si>
  <si>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</si>
  <si>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</si>
  <si>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</si>
  <si>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</si>
  <si>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</si>
  <si>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</si>
  <si>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</si>
  <si>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</si>
  <si>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</si>
  <si>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</si>
  <si>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</si>
  <si>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</si>
  <si>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</si>
  <si>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</si>
  <si>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</si>
  <si>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</si>
  <si>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</si>
  <si>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</si>
  <si>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</si>
  <si>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</si>
  <si>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</si>
  <si>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</si>
  <si>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</si>
  <si>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</si>
  <si>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</si>
  <si>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</si>
  <si>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</si>
  <si>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</si>
  <si>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</si>
  <si>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</si>
  <si>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</si>
  <si>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</si>
  <si>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</si>
  <si>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</si>
  <si>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</si>
  <si>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</si>
  <si>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</si>
  <si>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</si>
  <si>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</si>
  <si>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</si>
  <si>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</si>
  <si>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</si>
  <si>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</si>
  <si>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</si>
  <si>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</si>
  <si>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</si>
  <si>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</si>
  <si>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</si>
  <si>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</si>
  <si>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</si>
  <si>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</si>
  <si>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</si>
  <si>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</si>
  <si>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</si>
  <si>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</si>
  <si>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</si>
  <si>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</si>
  <si>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</si>
  <si>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</si>
  <si>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</si>
  <si>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</si>
  <si>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</si>
  <si>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</si>
  <si>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</si>
  <si>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</si>
  <si>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</si>
  <si>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</si>
  <si>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</si>
  <si>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</si>
  <si>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</si>
  <si>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</si>
  <si>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</si>
  <si>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</si>
  <si>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</si>
  <si>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</si>
  <si>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</si>
  <si>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</si>
  <si>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</si>
  <si>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</si>
  <si>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</si>
  <si>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</si>
  <si>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</si>
  <si>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</si>
  <si>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</si>
  <si>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</si>
  <si>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</si>
  <si>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</si>
  <si>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</si>
  <si>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</si>
  <si>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</si>
  <si>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</si>
  <si>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</si>
  <si>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</si>
  <si>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</si>
  <si>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</si>
  <si>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</si>
  <si>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</si>
  <si>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</si>
  <si>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</si>
  <si>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</si>
  <si>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</si>
  <si>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</si>
  <si>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</si>
  <si>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</si>
  <si>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</si>
  <si>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</si>
  <si>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</si>
  <si>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</si>
  <si>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</si>
  <si>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</si>
  <si>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</si>
  <si>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</si>
  <si>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</si>
  <si>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</si>
  <si>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</si>
  <si>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</si>
  <si>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</si>
  <si>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</si>
  <si>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</si>
  <si>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</si>
  <si>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</si>
  <si>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</si>
  <si>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</si>
  <si>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</si>
  <si>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</si>
  <si>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</si>
  <si>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</si>
  <si>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</si>
  <si>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</si>
  <si>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</si>
  <si>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</si>
  <si>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</si>
  <si>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</si>
  <si>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</si>
  <si>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</si>
  <si>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</si>
  <si>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</si>
  <si>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</si>
  <si>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</si>
  <si>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</si>
  <si>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</si>
  <si>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</si>
  <si>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</si>
  <si>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</si>
  <si>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</si>
  <si>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</si>
  <si>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</si>
  <si>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</si>
  <si>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</si>
  <si>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</si>
  <si>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</si>
  <si>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</si>
  <si>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</si>
  <si>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</si>
  <si>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</si>
  <si>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</si>
  <si>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</si>
  <si>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</si>
  <si>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</si>
  <si>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</si>
  <si>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</si>
  <si>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</si>
  <si>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</si>
  <si>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</si>
  <si>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</si>
  <si>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</si>
  <si>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</si>
  <si>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</si>
  <si>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</si>
  <si>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</si>
  <si>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</si>
  <si>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</si>
  <si>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</si>
  <si>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</si>
  <si>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</si>
  <si>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</si>
  <si>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</si>
  <si>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</si>
  <si>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</si>
  <si>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</si>
  <si>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</si>
  <si>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</si>
  <si>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</si>
  <si>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</si>
  <si>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</si>
  <si>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</si>
  <si>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</si>
  <si>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</si>
  <si>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</si>
  <si>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</si>
  <si>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</si>
  <si>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</si>
  <si>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</si>
  <si>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</si>
  <si>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</si>
  <si>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</si>
  <si>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</si>
  <si>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</si>
  <si>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</si>
  <si>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</si>
  <si>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</si>
  <si>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</si>
  <si>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</si>
  <si>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</si>
  <si>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</si>
  <si>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</si>
  <si>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</si>
  <si>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</si>
  <si>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</si>
  <si>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</si>
  <si>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</si>
  <si>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</si>
  <si>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</si>
  <si>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</si>
  <si>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</si>
  <si>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</si>
  <si>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</si>
  <si>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</si>
  <si>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</si>
  <si>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</si>
  <si>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</si>
  <si>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</si>
  <si>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</si>
  <si>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</si>
  <si>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</si>
  <si>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</si>
  <si>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</si>
  <si>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</si>
  <si>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</si>
  <si>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</si>
  <si>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</si>
  <si>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</si>
  <si>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</si>
  <si>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</si>
  <si>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</si>
  <si>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</si>
  <si>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</si>
  <si>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</si>
  <si>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</si>
  <si>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</si>
  <si>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</si>
  <si>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</si>
  <si>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</si>
  <si>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</si>
  <si>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</si>
  <si>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</si>
  <si>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</si>
  <si>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</si>
  <si>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</si>
  <si>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</si>
  <si>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</si>
  <si>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</si>
  <si>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</si>
  <si>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</si>
  <si>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</si>
  <si>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</si>
  <si>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</si>
  <si>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</si>
  <si>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</si>
  <si>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</si>
  <si>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</si>
  <si>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</si>
  <si>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</si>
  <si>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</si>
  <si>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</si>
  <si>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</si>
  <si>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</si>
  <si>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</si>
  <si>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</si>
  <si>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</si>
  <si>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</si>
  <si>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</si>
  <si>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</si>
  <si>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</si>
  <si>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</si>
  <si>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</si>
  <si>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</si>
  <si>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</si>
  <si>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</si>
  <si>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</si>
  <si>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</si>
  <si>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</si>
  <si>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</si>
  <si>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</si>
  <si>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</si>
  <si>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</si>
  <si>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</si>
  <si>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</si>
  <si>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</si>
  <si>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</si>
  <si>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</si>
  <si>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</si>
  <si>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</si>
  <si>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</si>
  <si>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</si>
  <si>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</si>
  <si>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</si>
  <si>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</si>
  <si>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</si>
  <si>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</si>
  <si>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</si>
  <si>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</si>
  <si>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</si>
  <si>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</si>
  <si>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</si>
  <si>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</si>
  <si>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</si>
  <si>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</si>
  <si>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</si>
  <si>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</si>
  <si>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</si>
  <si>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</si>
  <si>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</si>
  <si>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</si>
  <si>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</si>
  <si>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</si>
  <si>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</si>
  <si>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</si>
  <si>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</si>
  <si>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</si>
  <si>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</si>
  <si>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</si>
  <si>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</si>
  <si>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</si>
  <si>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</si>
  <si>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</si>
  <si>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</si>
  <si>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</si>
  <si>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</si>
  <si>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</si>
  <si>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</si>
  <si>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</si>
  <si>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</si>
  <si>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</si>
  <si>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</si>
  <si>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</si>
  <si>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</si>
  <si>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</si>
  <si>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</si>
  <si>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</si>
  <si>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</si>
  <si>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</si>
  <si>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</si>
  <si>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</si>
  <si>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</si>
  <si>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</si>
  <si>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</si>
  <si>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</si>
  <si>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</si>
  <si>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</si>
  <si>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</si>
  <si>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</si>
  <si>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</si>
  <si>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</si>
  <si>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</si>
  <si>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</si>
  <si>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</si>
  <si>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</si>
  <si>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</si>
  <si>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</si>
  <si>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</si>
  <si>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</si>
  <si>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</si>
  <si>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</si>
  <si>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</si>
  <si>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</si>
  <si>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</si>
  <si>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</si>
  <si>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</si>
  <si>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</si>
  <si>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</si>
  <si>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</si>
  <si>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</si>
  <si>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</si>
  <si>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</si>
  <si>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</si>
  <si>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</si>
  <si>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</si>
  <si>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</si>
  <si>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</si>
  <si>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</si>
  <si>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</si>
  <si>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</si>
  <si>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</si>
  <si>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</si>
  <si>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</si>
  <si>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</si>
  <si>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</si>
  <si>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</si>
  <si>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</si>
  <si>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</si>
  <si>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</si>
  <si>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</si>
  <si>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</si>
  <si>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</si>
  <si>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</si>
  <si>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</si>
  <si>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</si>
  <si>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</si>
  <si>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</si>
  <si>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</si>
  <si>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</si>
  <si>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</si>
  <si>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</si>
  <si>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</si>
  <si>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</si>
  <si>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</si>
  <si>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</si>
  <si>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</si>
  <si>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</si>
  <si>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</si>
  <si>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</si>
  <si>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</si>
  <si>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</si>
  <si>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</si>
  <si>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</si>
  <si>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</si>
  <si>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</si>
  <si>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</si>
  <si>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</si>
  <si>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</si>
  <si>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</si>
  <si>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</si>
  <si>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</si>
  <si>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</si>
  <si>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</si>
  <si>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</si>
  <si>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</si>
  <si>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</si>
  <si>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</si>
  <si>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</si>
  <si>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</si>
  <si>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</si>
  <si>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</si>
  <si>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</si>
  <si>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</si>
  <si>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</si>
  <si>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</si>
  <si>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</si>
  <si>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</si>
  <si>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</si>
  <si>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</si>
  <si>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</si>
  <si>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</si>
  <si>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</si>
  <si>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</si>
  <si>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</si>
  <si>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</si>
  <si>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</si>
  <si>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</si>
  <si>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</si>
  <si>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</si>
  <si>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</si>
  <si>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</si>
  <si>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</si>
  <si>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</si>
  <si>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</si>
  <si>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</si>
  <si>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</si>
  <si>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</si>
  <si>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</si>
  <si>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</si>
  <si>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</si>
  <si>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</si>
  <si>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</si>
  <si>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</si>
  <si>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</si>
  <si>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</si>
  <si>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</si>
  <si>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</si>
  <si>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</si>
  <si>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</si>
  <si>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</si>
  <si>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</si>
  <si>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</si>
  <si>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</si>
  <si>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</si>
  <si>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</si>
  <si>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</si>
  <si>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</si>
  <si>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</si>
  <si>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</si>
  <si>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</si>
  <si>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</si>
  <si>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</si>
  <si>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</si>
  <si>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</si>
  <si>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</si>
  <si>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</si>
  <si>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</si>
  <si>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</si>
  <si>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</si>
  <si>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</si>
  <si>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</si>
  <si>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</si>
  <si>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</si>
  <si>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</si>
  <si>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</si>
  <si>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</si>
  <si>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</si>
  <si>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</si>
  <si>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</si>
  <si>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</si>
  <si>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</si>
  <si>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</si>
  <si>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</si>
  <si>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</si>
  <si>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</si>
  <si>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</si>
  <si>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</si>
  <si>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</si>
  <si>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</si>
  <si>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</si>
  <si>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</si>
  <si>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</si>
  <si>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</si>
  <si>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</si>
  <si>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</si>
  <si>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</si>
  <si>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</si>
  <si>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</si>
  <si>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</si>
  <si>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</si>
  <si>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</si>
  <si>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</si>
  <si>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</si>
  <si>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</si>
  <si>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</si>
  <si>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</si>
  <si>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</si>
  <si>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</si>
  <si>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</si>
  <si>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</si>
  <si>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</si>
  <si>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</si>
  <si>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</si>
  <si>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</si>
  <si>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</si>
  <si>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</si>
  <si>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</si>
  <si>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</si>
  <si>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</si>
  <si>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</si>
  <si>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</si>
  <si>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</si>
  <si>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</si>
  <si>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</si>
  <si>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</si>
  <si>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</si>
  <si>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</si>
  <si>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</si>
  <si>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</si>
  <si>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</si>
  <si>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</si>
  <si>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</si>
  <si>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</si>
  <si>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</si>
  <si>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</si>
  <si>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</si>
  <si>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</si>
  <si>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</si>
  <si>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</si>
  <si>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</si>
  <si>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</si>
  <si>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</si>
  <si>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</si>
  <si>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</si>
  <si>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</si>
  <si>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</si>
  <si>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</si>
  <si>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</si>
  <si>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</si>
  <si>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</si>
  <si>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</si>
  <si>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</si>
  <si>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</si>
  <si>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</si>
  <si>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</si>
  <si>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</si>
  <si>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</si>
  <si>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</si>
  <si>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</si>
  <si>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</si>
  <si>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</si>
  <si>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</si>
  <si>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</si>
  <si>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</si>
  <si>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</si>
  <si>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</si>
  <si>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</si>
  <si>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</si>
  <si>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</si>
  <si>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</si>
  <si>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</si>
  <si>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</si>
  <si>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</si>
  <si>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</si>
  <si>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</si>
  <si>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</si>
  <si>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</si>
  <si>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</si>
  <si>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</si>
  <si>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</si>
  <si>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</si>
  <si>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</si>
  <si>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</si>
  <si>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</si>
  <si>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</si>
  <si>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</si>
  <si>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</si>
  <si>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</si>
  <si>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</si>
  <si>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</si>
  <si>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</si>
  <si>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</si>
  <si>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</si>
  <si>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</si>
  <si>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</si>
  <si>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</si>
  <si>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</si>
  <si>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</si>
  <si>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</si>
  <si>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</si>
  <si>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</si>
  <si>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</si>
  <si>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</si>
  <si>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</si>
  <si>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</si>
  <si>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</si>
  <si>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</si>
  <si>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</si>
  <si>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</si>
  <si>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</si>
  <si>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</si>
  <si>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</si>
  <si>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</si>
  <si>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</si>
  <si>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</si>
  <si>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</si>
  <si>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</si>
  <si>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</si>
  <si>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</si>
  <si>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</si>
  <si>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</si>
  <si>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</si>
  <si>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</si>
  <si>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</si>
  <si>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</si>
  <si>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</si>
  <si>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</si>
  <si>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</si>
  <si>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</si>
  <si>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</si>
  <si>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</si>
  <si>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</si>
  <si>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</si>
  <si>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</si>
  <si>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</si>
  <si>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</si>
  <si>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</si>
  <si>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</si>
  <si>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</si>
  <si>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</si>
  <si>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</si>
  <si>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</si>
  <si>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</si>
  <si>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</si>
  <si>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</si>
  <si>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</si>
  <si>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</si>
  <si>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</si>
  <si>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</si>
  <si>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</si>
  <si>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</si>
  <si>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</si>
  <si>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</si>
  <si>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</si>
  <si>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</si>
  <si>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</si>
  <si>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</si>
  <si>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</si>
  <si>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</si>
  <si>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</si>
  <si>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</si>
  <si>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</si>
  <si>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</si>
  <si>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</si>
  <si>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</si>
  <si>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</si>
  <si>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</si>
  <si>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</si>
  <si>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</si>
  <si>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</si>
  <si>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</si>
  <si>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</si>
  <si>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</si>
  <si>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</si>
  <si>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</si>
  <si>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</si>
  <si>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</si>
  <si>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</si>
  <si>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</si>
  <si>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</si>
  <si>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</si>
  <si>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</si>
  <si>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</si>
  <si>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</si>
  <si>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</si>
  <si>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</si>
  <si>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</si>
  <si>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</si>
  <si>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</si>
  <si>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</si>
  <si>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</si>
  <si>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</si>
  <si>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</si>
  <si>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</si>
  <si>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</si>
  <si>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</si>
  <si>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</si>
  <si>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</si>
  <si>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</si>
  <si>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</si>
  <si>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</si>
  <si>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</si>
  <si>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</si>
  <si>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</si>
  <si>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</si>
  <si>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</si>
  <si>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</si>
  <si>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</si>
  <si>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</si>
  <si>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</si>
  <si>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</si>
  <si>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</si>
  <si>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</si>
  <si>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</si>
  <si>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</si>
  <si>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</si>
  <si>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</si>
  <si>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</si>
  <si>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</si>
  <si>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</si>
  <si>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</si>
  <si>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</si>
  <si>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</si>
  <si>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</si>
  <si>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</si>
  <si>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</si>
  <si>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</si>
  <si>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</si>
  <si>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</si>
  <si>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</si>
  <si>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</si>
  <si>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</si>
  <si>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</si>
  <si>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</si>
  <si>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</si>
  <si>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</si>
  <si>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</si>
  <si>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</si>
  <si>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</si>
  <si>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</si>
  <si>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</si>
  <si>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</si>
  <si>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</si>
  <si>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</si>
  <si>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</si>
  <si>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</si>
  <si>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</si>
  <si>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</si>
  <si>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</si>
  <si>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</si>
  <si>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</si>
  <si>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</si>
  <si>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</si>
  <si>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</si>
  <si>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</si>
  <si>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</si>
  <si>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</si>
  <si>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</si>
  <si>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</si>
  <si>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</si>
  <si>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</si>
  <si>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</si>
  <si>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</si>
  <si>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</si>
  <si>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</si>
  <si>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</si>
  <si>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</si>
  <si>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</si>
  <si>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</si>
  <si>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</si>
  <si>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</si>
  <si>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</si>
  <si>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</si>
  <si>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</si>
  <si>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</si>
  <si>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</si>
  <si>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</si>
  <si>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</si>
  <si>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</si>
  <si>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</si>
  <si>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</si>
  <si>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</si>
  <si>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</si>
  <si>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</si>
  <si>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</si>
  <si>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</si>
  <si>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</si>
  <si>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</si>
  <si>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</si>
  <si>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</si>
  <si>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</si>
  <si>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</si>
  <si>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</si>
  <si>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</si>
  <si>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</si>
  <si>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</si>
  <si>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</si>
  <si>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</si>
  <si>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</si>
  <si>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</si>
  <si>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</si>
  <si>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</si>
  <si>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</si>
  <si>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</si>
  <si>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</si>
  <si>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</si>
  <si>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</si>
  <si>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</si>
  <si>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</si>
  <si>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</si>
  <si>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</si>
  <si>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</si>
  <si>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</si>
  <si>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</si>
  <si>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</si>
  <si>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</si>
  <si>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</si>
  <si>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</si>
  <si>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</si>
  <si>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</si>
  <si>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</si>
  <si>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</si>
  <si>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</si>
  <si>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</si>
  <si>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</si>
  <si>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</si>
  <si>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</si>
  <si>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</si>
  <si>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</si>
  <si>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</si>
  <si>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</si>
  <si>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</si>
  <si>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</si>
  <si>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</si>
  <si>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</si>
  <si>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</si>
  <si>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</si>
  <si>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</si>
  <si>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</si>
  <si>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</si>
  <si>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</si>
  <si>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</si>
  <si>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</si>
  <si>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</si>
  <si>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</si>
  <si>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</si>
  <si>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</si>
  <si>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</si>
  <si>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</si>
  <si>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</si>
  <si>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</si>
  <si>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</si>
  <si>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</si>
  <si>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</si>
  <si>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</si>
  <si>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</si>
  <si>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</si>
  <si>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</si>
  <si>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</si>
  <si>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</si>
  <si>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</si>
  <si>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</si>
  <si>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</si>
  <si>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</si>
  <si>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</si>
  <si>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</si>
  <si>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</si>
  <si>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</si>
  <si>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</si>
  <si>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</si>
  <si>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</si>
  <si>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</si>
  <si>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</si>
  <si>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</si>
  <si>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</si>
  <si>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</si>
  <si>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</si>
  <si>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</si>
  <si>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</si>
  <si>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</si>
  <si>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</si>
  <si>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</si>
  <si>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</si>
  <si>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</si>
  <si>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</si>
  <si>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</si>
  <si>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</si>
  <si>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</si>
  <si>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</si>
  <si>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</si>
  <si>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</si>
  <si>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</si>
  <si>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</si>
  <si>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</si>
  <si>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</si>
  <si>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</si>
  <si>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</si>
  <si>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</si>
  <si>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</si>
  <si>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</si>
  <si>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</si>
  <si>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</si>
  <si>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</si>
  <si>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</si>
  <si>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</si>
  <si>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</si>
  <si>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</si>
  <si>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</si>
  <si>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</si>
  <si>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</si>
  <si>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</si>
  <si>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</si>
  <si>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</si>
  <si>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</si>
  <si>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</si>
  <si>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</si>
  <si>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</si>
  <si>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</si>
  <si>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</si>
  <si>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</si>
  <si>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</si>
  <si>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</si>
  <si>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</si>
  <si>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</si>
  <si>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</si>
  <si>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</si>
  <si>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</si>
  <si>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</si>
  <si>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</si>
  <si>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</si>
  <si>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</si>
  <si>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</si>
  <si>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</si>
  <si>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</si>
  <si>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</si>
  <si>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</si>
  <si>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</si>
  <si>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</si>
  <si>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</si>
  <si>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</si>
  <si>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</si>
  <si>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</si>
  <si>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</si>
  <si>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</si>
  <si>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</si>
  <si>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</si>
  <si>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</si>
  <si>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</si>
  <si>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</si>
  <si>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</si>
  <si>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</si>
  <si>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</si>
  <si>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</si>
  <si>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</si>
  <si>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</si>
  <si>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</si>
  <si>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</si>
  <si>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</si>
  <si>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</si>
  <si>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</si>
  <si>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</si>
  <si>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</si>
  <si>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</si>
  <si>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</si>
  <si>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</si>
  <si>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</si>
  <si>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</si>
  <si>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</si>
  <si>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</si>
  <si>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</si>
  <si>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</si>
  <si>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</si>
  <si>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</si>
  <si>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</si>
  <si>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</si>
  <si>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</si>
  <si>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</si>
  <si>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</si>
  <si>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</si>
  <si>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</si>
  <si>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</si>
  <si>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</si>
  <si>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</si>
  <si>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</si>
  <si>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</si>
  <si>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</si>
  <si>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</si>
  <si>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</si>
  <si>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</si>
  <si>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</si>
  <si>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</si>
  <si>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</si>
  <si>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</si>
  <si>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</si>
  <si>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</si>
  <si>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</si>
  <si>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</si>
  <si>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</si>
  <si>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</si>
  <si>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</si>
  <si>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</si>
  <si>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</si>
  <si>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</si>
  <si>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</si>
  <si>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</si>
  <si>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</si>
  <si>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</si>
  <si>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</si>
  <si>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</si>
  <si>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</si>
  <si>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</si>
  <si>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</si>
  <si>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</si>
  <si>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</si>
  <si>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</si>
  <si>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</si>
  <si>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</si>
  <si>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</si>
  <si>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</si>
  <si>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</si>
  <si>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</si>
  <si>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</si>
  <si>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</si>
  <si>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</si>
  <si>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</si>
  <si>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</si>
  <si>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</si>
  <si>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</si>
  <si>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</si>
  <si>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</si>
  <si>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</si>
  <si>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</si>
  <si>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</si>
  <si>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</si>
  <si>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</si>
  <si>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</si>
  <si>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</si>
  <si>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</si>
  <si>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</si>
  <si>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</si>
  <si>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</si>
  <si>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</si>
  <si>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</si>
  <si>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</si>
  <si>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</si>
  <si>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</si>
  <si>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</si>
  <si>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</si>
  <si>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</si>
  <si>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</si>
  <si>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</si>
  <si>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</si>
  <si>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</si>
  <si>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</si>
  <si>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</si>
  <si>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</si>
  <si>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</si>
  <si>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</si>
  <si>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</si>
  <si>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</si>
  <si>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</si>
  <si>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</si>
  <si>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</si>
  <si>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</si>
  <si>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</si>
  <si>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</si>
  <si>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</si>
  <si>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</si>
  <si>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</si>
  <si>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</si>
  <si>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</si>
  <si>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</si>
  <si>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</si>
  <si>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</si>
  <si>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</si>
  <si>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</si>
  <si>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</si>
  <si>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</si>
  <si>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</si>
  <si>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</si>
  <si>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</si>
  <si>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</si>
  <si>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</si>
  <si>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</si>
  <si>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</si>
  <si>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</si>
  <si>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</si>
  <si>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</si>
  <si>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</si>
  <si>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</si>
  <si>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</si>
  <si>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</si>
  <si>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</si>
  <si>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</si>
  <si>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</si>
  <si>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</si>
  <si>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</si>
  <si>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</si>
  <si>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</si>
  <si>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</si>
  <si>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</si>
  <si>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</si>
  <si>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</si>
  <si>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</si>
  <si>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</si>
  <si>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</si>
  <si>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</si>
  <si>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</si>
  <si>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</si>
  <si>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</si>
  <si>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</si>
  <si>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</si>
  <si>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</si>
  <si>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</si>
  <si>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</si>
  <si>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</si>
  <si>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</si>
  <si>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</si>
  <si>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</si>
  <si>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</si>
  <si>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</si>
  <si>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</si>
  <si>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</si>
  <si>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</si>
  <si>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</si>
  <si>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</si>
  <si>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</si>
  <si>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</si>
  <si>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</si>
  <si>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</si>
  <si>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</si>
  <si>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</si>
  <si>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</si>
  <si>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</si>
  <si>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</si>
  <si>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</si>
  <si>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</si>
  <si>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</si>
  <si>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</si>
  <si>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</si>
  <si>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</si>
  <si>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</si>
  <si>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</si>
  <si>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</si>
  <si>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</si>
  <si>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</si>
  <si>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</si>
  <si>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</si>
  <si>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</si>
  <si>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</si>
  <si>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</si>
  <si>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</si>
  <si>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</si>
  <si>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</si>
  <si>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</si>
  <si>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</si>
  <si>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</si>
  <si>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</si>
  <si>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</si>
  <si>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</si>
  <si>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</si>
  <si>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</si>
  <si>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</si>
  <si>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</si>
  <si>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</si>
  <si>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</si>
  <si>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</si>
  <si>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</si>
  <si>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</si>
  <si>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</si>
  <si>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</si>
  <si>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</si>
  <si>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</si>
  <si>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</si>
  <si>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</si>
  <si>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</si>
  <si>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</si>
  <si>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</si>
  <si>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</si>
  <si>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</si>
  <si>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</si>
  <si>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</si>
  <si>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</si>
  <si>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</si>
  <si>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</si>
  <si>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</si>
  <si>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</si>
  <si>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</si>
  <si>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</si>
  <si>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</si>
  <si>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</si>
  <si>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</si>
  <si>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</si>
  <si>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</si>
  <si>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</si>
  <si>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</si>
  <si>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</si>
  <si>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</si>
  <si>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</si>
  <si>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</si>
  <si>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</si>
  <si>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</si>
  <si>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</si>
  <si>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</si>
  <si>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</si>
  <si>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</si>
  <si>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</si>
  <si>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</si>
  <si>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</si>
  <si>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</si>
  <si>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</si>
  <si>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</si>
  <si>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</si>
  <si>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</si>
  <si>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</si>
  <si>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</si>
  <si>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</si>
  <si>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</si>
  <si>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</si>
  <si>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</si>
  <si>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</si>
  <si>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</si>
  <si>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</si>
  <si>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</si>
  <si>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</si>
  <si>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</si>
  <si>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</si>
  <si>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</si>
  <si>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</si>
  <si>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</si>
  <si>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</si>
  <si>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</si>
  <si>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</si>
  <si>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</si>
  <si>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</si>
  <si>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</si>
  <si>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</si>
  <si>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</si>
  <si>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</si>
  <si>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</si>
  <si>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</si>
  <si>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</si>
  <si>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</si>
  <si>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</si>
  <si>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</si>
  <si>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</si>
  <si>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</si>
  <si>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</si>
  <si>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</si>
  <si>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</si>
  <si>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</si>
  <si>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</si>
  <si>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</si>
  <si>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</si>
  <si>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</si>
  <si>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</si>
  <si>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</si>
  <si>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</si>
  <si>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</si>
  <si>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</si>
  <si>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</si>
  <si>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</si>
  <si>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</si>
  <si>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</si>
  <si>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</si>
  <si>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</si>
  <si>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</si>
  <si>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</si>
  <si>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</si>
  <si>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</si>
  <si>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</si>
  <si>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</si>
  <si>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</si>
  <si>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</si>
  <si>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</si>
  <si>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</si>
  <si>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</si>
  <si>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</si>
  <si>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</si>
  <si>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</si>
  <si>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</si>
  <si>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</si>
  <si>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</si>
  <si>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</si>
  <si>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</si>
  <si>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</si>
  <si>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</si>
  <si>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</si>
  <si>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</si>
  <si>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</si>
  <si>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</si>
  <si>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</si>
  <si>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</si>
  <si>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</si>
  <si>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</si>
  <si>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</si>
  <si>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</si>
  <si>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</si>
  <si>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</si>
  <si>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</si>
  <si>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</si>
  <si>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</si>
  <si>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</si>
  <si>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</si>
  <si>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</si>
  <si>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</si>
  <si>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</si>
  <si>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</si>
  <si>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</si>
  <si>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</si>
  <si>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</si>
  <si>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</si>
  <si>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</si>
  <si>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</si>
  <si>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</si>
  <si>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</si>
  <si>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</si>
  <si>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</si>
  <si>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</si>
  <si>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</si>
  <si>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</si>
  <si>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</si>
  <si>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</si>
  <si>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</si>
  <si>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</si>
  <si>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</si>
  <si>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</si>
  <si>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</si>
  <si>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</si>
  <si>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</si>
  <si>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</si>
  <si>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</si>
  <si>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</si>
  <si>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</si>
  <si>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</si>
  <si>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</si>
  <si>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</si>
  <si>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</si>
  <si>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</si>
  <si>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</si>
  <si>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</si>
  <si>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</si>
  <si>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</si>
  <si>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</si>
  <si>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</si>
  <si>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</si>
  <si>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</si>
  <si>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</si>
  <si>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</si>
  <si>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</si>
  <si>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</si>
  <si>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</si>
  <si>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</si>
  <si>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</si>
  <si>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</si>
  <si>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</si>
  <si>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</si>
  <si>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</si>
  <si>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</si>
  <si>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</si>
  <si>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</si>
  <si>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</si>
  <si>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</si>
  <si>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</si>
  <si>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</si>
  <si>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</si>
  <si>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</si>
  <si>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</si>
  <si>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</si>
  <si>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</si>
  <si>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</si>
  <si>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</si>
  <si>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</si>
  <si>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</si>
  <si>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</si>
  <si>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</si>
  <si>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</si>
  <si>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</si>
  <si>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</si>
  <si>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</si>
  <si>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</si>
  <si>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</si>
  <si>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</si>
  <si>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</si>
  <si>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</si>
  <si>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</si>
  <si>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</si>
  <si>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</si>
  <si>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</si>
  <si>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</si>
  <si>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</si>
  <si>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</si>
  <si>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</si>
  <si>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</si>
  <si>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</si>
  <si>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</si>
  <si>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</si>
  <si>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</si>
  <si>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</si>
  <si>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</si>
  <si>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</si>
  <si>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</si>
  <si>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</si>
  <si>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</si>
  <si>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</si>
  <si>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</si>
  <si>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</si>
  <si>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</si>
  <si>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</si>
  <si>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</si>
  <si>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</si>
  <si>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</si>
  <si>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</si>
  <si>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</si>
  <si>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</si>
  <si>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</si>
  <si>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</si>
  <si>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</si>
  <si>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</si>
  <si>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</si>
  <si>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</si>
  <si>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</si>
  <si>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</si>
  <si>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</si>
  <si>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</si>
  <si>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</si>
  <si>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</si>
  <si>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</si>
  <si>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</si>
  <si>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</si>
  <si>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</si>
  <si>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</si>
  <si>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</si>
  <si>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</si>
  <si>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</si>
  <si>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</si>
  <si>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</si>
  <si>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</si>
  <si>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</si>
  <si>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</si>
  <si>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</si>
  <si>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</si>
  <si>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</si>
  <si>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</si>
  <si>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</si>
  <si>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</si>
  <si>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</si>
  <si>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</si>
  <si>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</si>
  <si>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</si>
  <si>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</si>
  <si>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</si>
  <si>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</si>
  <si>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</si>
  <si>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</si>
  <si>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</si>
  <si>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</si>
  <si>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</si>
  <si>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</si>
  <si>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</si>
  <si>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</si>
  <si>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</si>
  <si>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</si>
  <si>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</si>
  <si>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</si>
  <si>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</si>
  <si>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</si>
  <si>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</si>
  <si>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</si>
  <si>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</si>
  <si>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</si>
  <si>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</si>
  <si>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</si>
  <si>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</si>
  <si>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</si>
  <si>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</si>
  <si>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</si>
  <si>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</si>
  <si>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</si>
  <si>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</si>
  <si>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</si>
  <si>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</si>
  <si>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</si>
  <si>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</si>
  <si>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</si>
  <si>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</si>
  <si>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</si>
  <si>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</si>
  <si>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</si>
  <si>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</si>
  <si>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</si>
  <si>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</si>
  <si>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</si>
  <si>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</si>
  <si>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</si>
  <si>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</si>
  <si>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</si>
  <si>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</si>
  <si>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</si>
  <si>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</si>
  <si>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</si>
  <si>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</si>
  <si>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</si>
  <si>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</si>
  <si>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</si>
  <si>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</si>
  <si>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</si>
  <si>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</si>
  <si>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</si>
  <si>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</si>
  <si>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</si>
  <si>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</si>
  <si>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</si>
  <si>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</si>
  <si>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</si>
  <si>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</si>
  <si>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</si>
  <si>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</si>
  <si>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</si>
  <si>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</si>
  <si>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</si>
  <si>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</si>
  <si>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</si>
  <si>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</si>
  <si>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</si>
  <si>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</si>
  <si>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</si>
  <si>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</si>
  <si>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</si>
  <si>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</si>
  <si>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</si>
  <si>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</si>
  <si>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</si>
  <si>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</si>
  <si>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</si>
  <si>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</si>
  <si>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</si>
  <si>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</si>
  <si>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</si>
  <si>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</si>
  <si>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</si>
  <si>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</si>
  <si>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</si>
  <si>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</si>
  <si>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</si>
  <si>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</si>
  <si>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</si>
  <si>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</si>
  <si>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</si>
  <si>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</si>
  <si>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</si>
  <si>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</si>
  <si>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</si>
  <si>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</si>
  <si>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</si>
  <si>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</si>
  <si>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</si>
  <si>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</si>
  <si>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</si>
  <si>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</si>
  <si>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</si>
  <si>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</si>
  <si>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</si>
  <si>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</si>
  <si>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</si>
  <si>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</si>
  <si>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</si>
  <si>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</si>
  <si>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</si>
  <si>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</si>
  <si>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</si>
  <si>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</si>
  <si>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</si>
  <si>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</si>
  <si>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</si>
  <si>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</si>
  <si>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</si>
  <si>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</si>
  <si>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</si>
  <si>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</si>
  <si>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</si>
  <si>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</si>
  <si>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</si>
  <si>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</si>
  <si>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</si>
  <si>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</si>
  <si>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</si>
  <si>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</si>
  <si>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</si>
  <si>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</si>
  <si>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</si>
  <si>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</si>
  <si>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</si>
  <si>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</si>
  <si>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</si>
  <si>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</si>
  <si>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</si>
  <si>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</si>
  <si>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</si>
  <si>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</si>
  <si>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</si>
  <si>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</si>
  <si>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</si>
  <si>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</si>
  <si>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</si>
  <si>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</si>
  <si>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</si>
  <si>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</si>
  <si>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</si>
  <si>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</si>
  <si>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</si>
  <si>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</si>
  <si>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</si>
  <si>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</si>
  <si>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</si>
  <si>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</si>
  <si>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</si>
  <si>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</si>
  <si>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</si>
  <si>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</si>
  <si>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</si>
  <si>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</si>
  <si>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</si>
  <si>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</si>
  <si>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</si>
  <si>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</si>
  <si>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</si>
  <si>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</si>
  <si>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</si>
  <si>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</si>
  <si>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</si>
  <si>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</si>
  <si>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</si>
  <si>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</si>
  <si>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</si>
  <si>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</si>
  <si>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</si>
  <si>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</si>
  <si>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</si>
  <si>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</si>
  <si>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</si>
  <si>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</si>
  <si>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</si>
  <si>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</si>
  <si>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</si>
  <si>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</si>
  <si>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</si>
  <si>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</si>
  <si>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</si>
  <si>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</si>
  <si>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</si>
  <si>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</si>
  <si>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</si>
  <si>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</si>
  <si>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</si>
  <si>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</si>
  <si>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</si>
  <si>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</si>
  <si>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</si>
  <si>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</si>
  <si>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</si>
  <si>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</si>
  <si>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</si>
  <si>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</si>
  <si>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</si>
  <si>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</si>
  <si>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</si>
  <si>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</si>
  <si>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</si>
  <si>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</si>
  <si>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</si>
  <si>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</si>
  <si>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</si>
  <si>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</si>
  <si>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</si>
  <si>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</si>
  <si>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</si>
  <si>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</si>
  <si>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</si>
  <si>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</si>
  <si>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</si>
  <si>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</si>
  <si>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</si>
  <si>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</si>
  <si>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</si>
  <si>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</si>
  <si>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</si>
  <si>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</si>
  <si>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</si>
  <si>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</si>
  <si>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</si>
  <si>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</si>
  <si>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</si>
  <si>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</si>
  <si>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</si>
  <si>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</si>
  <si>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</si>
  <si>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</si>
  <si>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</si>
  <si>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</si>
  <si>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</si>
  <si>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</si>
  <si>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</si>
  <si>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</si>
  <si>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</si>
  <si>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</si>
  <si>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</si>
  <si>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</si>
  <si>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</si>
  <si>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</si>
  <si>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</si>
  <si>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</si>
  <si>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</si>
  <si>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</si>
  <si>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</si>
  <si>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</si>
  <si>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</si>
  <si>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</si>
  <si>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</si>
  <si>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</si>
  <si>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</si>
  <si>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</si>
  <si>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</si>
  <si>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</si>
  <si>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</si>
  <si>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</si>
  <si>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</si>
  <si>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</si>
  <si>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</si>
  <si>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</si>
  <si>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</si>
  <si>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</si>
  <si>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</si>
  <si>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</si>
  <si>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</si>
  <si>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</si>
  <si>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</si>
  <si>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</si>
  <si>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</si>
  <si>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</si>
  <si>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</si>
  <si>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</si>
  <si>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</si>
  <si>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</si>
  <si>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</si>
  <si>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</si>
  <si>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</si>
  <si>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</si>
  <si>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</si>
  <si>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</si>
  <si>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</si>
  <si>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</si>
  <si>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</si>
  <si>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</si>
  <si>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</si>
  <si>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</si>
  <si>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</si>
  <si>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</si>
  <si>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</si>
  <si>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</si>
  <si>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</si>
  <si>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</si>
  <si>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</si>
  <si>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</si>
  <si>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</si>
  <si>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</si>
  <si>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</si>
  <si>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</si>
  <si>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</si>
  <si>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</si>
  <si>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</si>
  <si>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</si>
  <si>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</si>
  <si>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</si>
  <si>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</si>
  <si>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</si>
  <si>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</si>
  <si>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</si>
  <si>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</si>
  <si>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</si>
  <si>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</si>
  <si>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</si>
  <si>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</si>
  <si>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</si>
  <si>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</si>
  <si>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</si>
  <si>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</si>
  <si>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</si>
  <si>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</si>
  <si>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</si>
  <si>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</si>
  <si>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</si>
  <si>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</si>
  <si>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</si>
  <si>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</si>
  <si>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</si>
  <si>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</si>
  <si>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</si>
  <si>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</si>
  <si>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</si>
  <si>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</si>
  <si>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</si>
  <si>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</si>
  <si>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</si>
  <si>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</si>
  <si>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</si>
  <si>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</si>
  <si>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</si>
  <si>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</si>
  <si>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</si>
  <si>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</si>
  <si>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</si>
  <si>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</si>
  <si>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</si>
  <si>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</si>
  <si>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</si>
  <si>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</si>
  <si>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</si>
  <si>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</si>
  <si>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</si>
  <si>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</si>
  <si>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</si>
  <si>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</si>
  <si>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</si>
  <si>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</si>
  <si>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</si>
  <si>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</si>
  <si>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</si>
  <si>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</si>
  <si>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</si>
  <si>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</si>
  <si>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</si>
  <si>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</si>
  <si>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</si>
  <si>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</si>
  <si>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</si>
  <si>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</si>
  <si>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</si>
  <si>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</si>
  <si>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</si>
  <si>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</si>
  <si>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</si>
  <si>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</si>
  <si>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</si>
  <si>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</si>
  <si>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</si>
  <si>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</si>
  <si>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</si>
  <si>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</si>
  <si>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</si>
  <si>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</si>
  <si>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</si>
  <si>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</si>
  <si>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</si>
  <si>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</si>
  <si>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</si>
  <si>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</si>
  <si>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</si>
  <si>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</si>
  <si>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</si>
  <si>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</si>
  <si>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</si>
  <si>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</si>
  <si>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</si>
  <si>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</si>
  <si>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</si>
  <si>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</si>
  <si>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</si>
  <si>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</si>
  <si>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</si>
  <si>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</si>
  <si>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</si>
  <si>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</si>
  <si>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</si>
  <si>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</si>
  <si>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</si>
  <si>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</si>
  <si>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</si>
  <si>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</si>
  <si>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</si>
  <si>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</si>
  <si>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</si>
  <si>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</si>
  <si>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</si>
  <si>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</si>
  <si>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</si>
  <si>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</si>
  <si>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</si>
  <si>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</si>
  <si>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</si>
  <si>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</si>
  <si>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</si>
  <si>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</si>
  <si>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</si>
  <si>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</si>
  <si>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</si>
  <si>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</si>
  <si>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</si>
  <si>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</si>
  <si>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</si>
  <si>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</si>
  <si>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</si>
  <si>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</si>
  <si>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</si>
  <si>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</si>
  <si>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</si>
  <si>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</si>
  <si>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</si>
  <si>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</si>
  <si>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</si>
  <si>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</si>
  <si>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</si>
  <si>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</si>
  <si>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</si>
  <si>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</si>
  <si>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</si>
  <si>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</si>
  <si>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</si>
  <si>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</si>
  <si>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</si>
  <si>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</si>
  <si>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</si>
  <si>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</si>
  <si>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</si>
  <si>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</si>
  <si>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</si>
  <si>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</si>
  <si>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</si>
  <si>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</si>
  <si>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</si>
  <si>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</si>
  <si>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</si>
  <si>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</si>
  <si>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</si>
  <si>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</si>
  <si>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</si>
  <si>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</si>
  <si>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</si>
  <si>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</si>
  <si>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</si>
  <si>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</si>
  <si>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</si>
  <si>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</si>
  <si>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</si>
  <si>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</si>
  <si>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</si>
  <si>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</si>
  <si>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</si>
  <si>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</si>
  <si>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</si>
  <si>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</si>
  <si>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</si>
  <si>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</si>
  <si>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</si>
  <si>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</si>
  <si>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</si>
  <si>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</si>
  <si>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</si>
  <si>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</si>
  <si>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</si>
  <si>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</si>
  <si>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</si>
  <si>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</si>
  <si>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</si>
  <si>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</si>
  <si>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</si>
  <si>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</si>
  <si>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</si>
  <si>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</si>
  <si>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</si>
  <si>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</si>
  <si>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</si>
  <si>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</si>
  <si>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</si>
  <si>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</si>
  <si>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</si>
  <si>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</si>
  <si>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</si>
  <si>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</si>
  <si>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</si>
  <si>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</si>
  <si>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</si>
  <si>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</si>
  <si>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</si>
  <si>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</si>
  <si>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</si>
  <si>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</si>
  <si>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</si>
  <si>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</si>
  <si>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</si>
  <si>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</si>
  <si>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</si>
  <si>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</si>
  <si>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</si>
  <si>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</si>
  <si>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</si>
  <si>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</si>
  <si>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</si>
  <si>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</si>
  <si>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</si>
  <si>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</si>
  <si>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</si>
  <si>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</si>
  <si>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</si>
  <si>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</si>
  <si>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</si>
  <si>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</si>
  <si>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</si>
  <si>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</si>
  <si>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</si>
  <si>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</si>
  <si>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</si>
  <si>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</si>
  <si>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</si>
  <si>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</si>
  <si>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</si>
  <si>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</si>
  <si>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</si>
  <si>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</si>
  <si>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</si>
  <si>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</si>
  <si>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</si>
  <si>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</si>
  <si>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</si>
  <si>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</si>
  <si>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</si>
  <si>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</si>
  <si>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</si>
  <si>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</si>
  <si>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</si>
  <si>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</si>
  <si>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</si>
  <si>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</si>
  <si>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</si>
  <si>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</si>
  <si>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</si>
  <si>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</si>
  <si>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</si>
  <si>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</si>
  <si>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</si>
  <si>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</si>
  <si>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</si>
  <si>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</si>
  <si>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</si>
  <si>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</si>
  <si>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</si>
  <si>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</si>
  <si>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</si>
  <si>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</si>
  <si>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</si>
  <si>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</si>
  <si>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</si>
  <si>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</si>
  <si>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</si>
  <si>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</si>
  <si>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</si>
  <si>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</si>
  <si>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</si>
  <si>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</si>
  <si>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</si>
  <si>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</si>
  <si>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</si>
  <si>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</si>
  <si>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</si>
  <si>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</si>
  <si>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</si>
  <si>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</si>
  <si>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</si>
  <si>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</si>
  <si>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</si>
  <si>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</si>
  <si>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</si>
  <si>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</si>
  <si>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</si>
  <si>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</si>
  <si>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</si>
  <si>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</si>
  <si>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</si>
  <si>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</si>
  <si>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</si>
  <si>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</si>
  <si>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</si>
  <si>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</si>
  <si>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</si>
  <si>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</si>
  <si>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</si>
  <si>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</si>
  <si>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</si>
  <si>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</si>
  <si>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</si>
  <si>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</si>
  <si>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</si>
  <si>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</si>
  <si>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</si>
  <si>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</si>
  <si>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</si>
  <si>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</si>
  <si>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</si>
  <si>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</si>
  <si>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</si>
  <si>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</si>
  <si>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</si>
  <si>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</si>
  <si>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</si>
  <si>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</si>
  <si>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</si>
  <si>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</si>
  <si>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</si>
  <si>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</si>
  <si>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</si>
  <si>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</si>
  <si>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</si>
  <si>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</si>
  <si>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</si>
  <si>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</si>
  <si>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</si>
  <si>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</si>
  <si>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</si>
  <si>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</si>
  <si>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</si>
  <si>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</si>
  <si>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</si>
  <si>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</si>
  <si>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</si>
  <si>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</si>
  <si>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</si>
  <si>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</si>
  <si>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</si>
  <si>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</si>
  <si>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</si>
  <si>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</si>
  <si>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</si>
  <si>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</si>
  <si>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</si>
  <si>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</si>
  <si>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</si>
  <si>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</si>
  <si>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</si>
  <si>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</si>
  <si>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</si>
  <si>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</si>
  <si>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</si>
  <si>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</si>
  <si>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</si>
  <si>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</si>
  <si>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</si>
  <si>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</si>
  <si>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</si>
  <si>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</si>
  <si>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</si>
  <si>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</si>
  <si>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</si>
  <si>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</si>
  <si>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</si>
  <si>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</si>
  <si>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</si>
  <si>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</si>
  <si>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</si>
  <si>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</si>
  <si>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</si>
  <si>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</si>
  <si>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</si>
  <si>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</si>
  <si>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</si>
  <si>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</si>
  <si>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</si>
  <si>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</si>
  <si>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</si>
  <si>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</si>
  <si>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</si>
  <si>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</si>
  <si>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</si>
  <si>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</si>
  <si>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</si>
  <si>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</si>
  <si>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</si>
  <si>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</si>
  <si>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</si>
  <si>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</si>
  <si>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</si>
  <si>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</si>
  <si>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</si>
  <si>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</si>
  <si>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</si>
  <si>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</si>
  <si>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</si>
  <si>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</si>
  <si>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</si>
  <si>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</si>
  <si>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</si>
  <si>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</si>
  <si>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</si>
  <si>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</si>
  <si>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</si>
  <si>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</si>
  <si>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</si>
  <si>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</si>
  <si>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</si>
  <si>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</si>
  <si>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</si>
  <si>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</si>
  <si>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</si>
  <si>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</si>
  <si>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</si>
  <si>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</si>
  <si>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</si>
  <si>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</si>
  <si>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</si>
  <si>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</si>
  <si>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</si>
  <si>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</si>
  <si>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</si>
  <si>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</si>
  <si>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</si>
  <si>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</si>
  <si>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</si>
  <si>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</si>
  <si>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</si>
  <si>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</si>
  <si>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</si>
  <si>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</si>
  <si>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</si>
  <si>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</si>
  <si>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</si>
  <si>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</si>
  <si>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</si>
  <si>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</si>
  <si>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</si>
  <si>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</si>
  <si>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</si>
  <si>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</si>
  <si>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</si>
  <si>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</si>
  <si>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</si>
  <si>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</si>
  <si>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</si>
  <si>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</si>
  <si>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</si>
  <si>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</si>
  <si>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</si>
  <si>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</si>
  <si>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</si>
  <si>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</si>
  <si>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</si>
  <si>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</si>
  <si>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</si>
  <si>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</si>
  <si>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</si>
  <si>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</si>
  <si>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</si>
  <si>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</si>
  <si>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</si>
  <si>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</si>
  <si>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</si>
  <si>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</si>
  <si>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</si>
  <si>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</si>
  <si>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</si>
  <si>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</si>
  <si>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</si>
  <si>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</si>
  <si>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</si>
  <si>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</si>
  <si>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</si>
  <si>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</si>
  <si>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</si>
  <si>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</si>
  <si>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</si>
  <si>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</si>
  <si>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</si>
  <si>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</si>
  <si>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</si>
  <si>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</si>
  <si>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</si>
  <si>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</si>
  <si>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</si>
  <si>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</si>
  <si>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</si>
  <si>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</si>
  <si>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</si>
  <si>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</si>
  <si>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</si>
  <si>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</si>
  <si>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</si>
  <si>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</si>
  <si>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</si>
  <si>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</si>
  <si>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</si>
  <si>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</si>
  <si>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</si>
  <si>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</si>
  <si>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</si>
  <si>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</si>
  <si>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</si>
  <si>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</si>
  <si>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</si>
  <si>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</si>
  <si>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</si>
  <si>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</si>
  <si>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</si>
  <si>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</si>
  <si>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</si>
  <si>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</si>
  <si>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</si>
  <si>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</si>
  <si>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</si>
  <si>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</si>
  <si>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</si>
  <si>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</si>
  <si>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</si>
  <si>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</si>
  <si>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</si>
  <si>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</si>
  <si>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</si>
  <si>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</si>
  <si>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</si>
  <si>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</si>
  <si>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</si>
  <si>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</si>
  <si>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</si>
  <si>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</si>
  <si>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</si>
  <si>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</si>
  <si>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</si>
  <si>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</si>
  <si>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</si>
  <si>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</si>
  <si>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</si>
  <si>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</si>
  <si>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</si>
  <si>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</si>
  <si>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</si>
  <si>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</si>
  <si>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</si>
  <si>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</si>
  <si>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</si>
  <si>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</si>
  <si>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</si>
  <si>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</si>
  <si>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</si>
  <si>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</si>
  <si>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</si>
  <si>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</si>
  <si>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</si>
  <si>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</si>
  <si>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</si>
  <si>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</si>
  <si>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</si>
  <si>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</si>
  <si>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</si>
  <si>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</si>
  <si>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</si>
  <si>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</si>
  <si>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</si>
  <si>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</si>
  <si>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</si>
  <si>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</si>
  <si>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</si>
  <si>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</si>
  <si>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</si>
  <si>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</si>
  <si>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</si>
  <si>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</si>
  <si>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</si>
  <si>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</si>
  <si>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</si>
  <si>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</si>
  <si>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</si>
  <si>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</si>
  <si>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</si>
  <si>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</si>
  <si>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</si>
  <si>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</si>
  <si>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</si>
  <si>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</si>
  <si>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</si>
  <si>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</si>
  <si>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</si>
  <si>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</si>
  <si>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</si>
  <si>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</si>
  <si>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</si>
  <si>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</si>
  <si>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</si>
  <si>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</si>
  <si>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</si>
  <si>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</si>
  <si>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</si>
  <si>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</si>
  <si>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</si>
  <si>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</si>
  <si>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</si>
  <si>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</si>
  <si>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</si>
  <si>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</si>
  <si>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</si>
  <si>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</si>
  <si>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</si>
  <si>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</si>
  <si>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</si>
  <si>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</si>
  <si>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</si>
  <si>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</si>
  <si>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</si>
  <si>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</si>
  <si>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</si>
  <si>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</si>
  <si>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</si>
  <si>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</si>
  <si>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</si>
  <si>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</si>
  <si>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</si>
  <si>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</si>
  <si>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</si>
  <si>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</si>
  <si>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</si>
  <si>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</si>
  <si>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</si>
  <si>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</si>
  <si>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</si>
  <si>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</si>
  <si>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</si>
  <si>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</si>
  <si>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</si>
  <si>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</si>
  <si>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</si>
  <si>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</si>
  <si>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</si>
  <si>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</si>
  <si>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</si>
  <si>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</si>
  <si>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</si>
  <si>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</si>
  <si>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</si>
  <si>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</si>
  <si>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</si>
  <si>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</si>
  <si>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</si>
  <si>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</si>
  <si>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</si>
  <si>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</si>
  <si>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</si>
  <si>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</si>
  <si>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</si>
  <si>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</si>
  <si>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</si>
  <si>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</si>
  <si>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</si>
  <si>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</si>
  <si>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</si>
  <si>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</si>
  <si>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</si>
  <si>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</si>
  <si>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</si>
  <si>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</si>
  <si>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</si>
  <si>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</si>
  <si>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</si>
  <si>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</si>
  <si>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</si>
  <si>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</si>
  <si>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</si>
  <si>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</si>
  <si>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</si>
  <si>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</si>
  <si>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</si>
  <si>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</si>
  <si>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</si>
  <si>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</si>
  <si>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</si>
  <si>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</si>
  <si>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</si>
  <si>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</si>
  <si>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</si>
  <si>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</si>
  <si>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</si>
  <si>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</si>
  <si>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</si>
  <si>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</si>
  <si>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</si>
  <si>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</si>
  <si>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</si>
  <si>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</si>
  <si>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</si>
  <si>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</si>
  <si>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</si>
  <si>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</si>
  <si>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</si>
  <si>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</si>
  <si>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</si>
  <si>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</si>
  <si>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</si>
  <si>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</si>
  <si>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</si>
  <si>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</si>
  <si>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</si>
  <si>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</si>
  <si>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</si>
  <si>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</si>
  <si>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</si>
  <si>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</si>
  <si>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</si>
  <si>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</si>
  <si>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</si>
  <si>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</si>
  <si>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</si>
  <si>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</si>
  <si>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</si>
  <si>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</si>
  <si>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</si>
  <si>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</si>
  <si>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</si>
  <si>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</si>
  <si>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</si>
  <si>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</si>
  <si>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</si>
  <si>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</si>
  <si>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</si>
  <si>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</si>
  <si>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</si>
  <si>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</si>
  <si>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</si>
  <si>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</si>
  <si>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</si>
  <si>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</si>
  <si>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</si>
  <si>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</si>
  <si>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</si>
  <si>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</si>
  <si>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</si>
  <si>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</si>
  <si>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</si>
  <si>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</si>
  <si>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</si>
  <si>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</si>
  <si>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</si>
  <si>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</si>
  <si>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</si>
  <si>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</si>
  <si>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</si>
  <si>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</si>
  <si>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</si>
  <si>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</si>
  <si>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</si>
  <si>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</si>
  <si>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</si>
  <si>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</si>
  <si>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</si>
  <si>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</si>
  <si>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</si>
  <si>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</si>
  <si>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</si>
  <si>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</si>
  <si>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</si>
  <si>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</si>
  <si>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</si>
  <si>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</si>
  <si>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</si>
  <si>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</si>
  <si>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</si>
  <si>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</si>
  <si>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</si>
  <si>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</si>
  <si>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</si>
  <si>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</si>
  <si>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</si>
  <si>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</si>
  <si>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</si>
  <si>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</si>
  <si>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</si>
  <si>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</si>
  <si>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</si>
  <si>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</si>
  <si>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</si>
  <si>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</si>
  <si>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</si>
  <si>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</si>
  <si>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</si>
  <si>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</si>
  <si>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</si>
  <si>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</si>
  <si>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</si>
  <si>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</si>
  <si>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</si>
  <si>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</si>
  <si>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</si>
  <si>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</si>
  <si>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</si>
  <si>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</si>
  <si>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</si>
  <si>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</si>
  <si>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</si>
  <si>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</si>
  <si>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</si>
  <si>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</si>
  <si>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</si>
  <si>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</si>
  <si>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</si>
  <si>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</si>
  <si>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</si>
  <si>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</si>
  <si>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</si>
  <si>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</si>
  <si>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</si>
  <si>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</si>
  <si>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</si>
  <si>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</si>
  <si>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</si>
  <si>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</si>
  <si>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</si>
  <si>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</si>
  <si>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</si>
  <si>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</si>
  <si>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</si>
  <si>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</si>
  <si>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</si>
  <si>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</si>
  <si>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</si>
  <si>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</si>
  <si>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</si>
  <si>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</si>
  <si>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</si>
  <si>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</si>
  <si>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</si>
  <si>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</si>
  <si>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</si>
  <si>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</si>
  <si>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</si>
  <si>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</si>
  <si>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</si>
  <si>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</si>
  <si>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</si>
  <si>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</si>
  <si>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</si>
  <si>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</si>
  <si>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</si>
  <si>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</si>
  <si>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</si>
  <si>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</si>
  <si>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</si>
  <si>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</si>
  <si>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</si>
  <si>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</si>
  <si>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</si>
  <si>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</si>
  <si>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</si>
  <si>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</si>
  <si>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</si>
  <si>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</si>
  <si>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</si>
  <si>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</si>
  <si>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</si>
  <si>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</si>
  <si>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</si>
  <si>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</si>
  <si>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</si>
  <si>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</si>
  <si>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</si>
  <si>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</si>
  <si>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</si>
  <si>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</si>
  <si>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</si>
  <si>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</si>
  <si>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</si>
  <si>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</si>
  <si>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</si>
  <si>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</si>
  <si>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</si>
  <si>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</si>
  <si>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</si>
  <si>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</si>
  <si>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</si>
  <si>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</si>
  <si>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</si>
  <si>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</si>
  <si>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</si>
  <si>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</si>
  <si>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</si>
  <si>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</si>
  <si>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</si>
  <si>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</si>
  <si>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</si>
  <si>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</si>
  <si>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</si>
  <si>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</si>
  <si>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</si>
  <si>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</si>
  <si>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</si>
  <si>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</si>
  <si>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</si>
  <si>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</si>
  <si>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</si>
  <si>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</si>
  <si>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</si>
  <si>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</si>
  <si>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</si>
  <si>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</si>
  <si>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</si>
  <si>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</si>
  <si>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</si>
  <si>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</si>
  <si>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</si>
  <si>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</si>
  <si>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</si>
  <si>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</si>
  <si>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</si>
  <si>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</si>
  <si>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</si>
  <si>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</si>
  <si>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</si>
  <si>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</si>
  <si>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</si>
  <si>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</si>
  <si>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</si>
  <si>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</si>
  <si>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</si>
  <si>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</si>
  <si>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</si>
  <si>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</si>
  <si>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</si>
  <si>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</si>
  <si>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</si>
  <si>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</si>
  <si>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</si>
  <si>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</si>
  <si>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</si>
  <si>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</si>
  <si>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</si>
  <si>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</si>
  <si>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</si>
  <si>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</si>
  <si>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</si>
  <si>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</si>
  <si>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</si>
  <si>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</si>
  <si>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</si>
  <si>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</si>
  <si>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</si>
  <si>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</si>
  <si>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</si>
  <si>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</si>
  <si>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</si>
  <si>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</si>
  <si>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</si>
  <si>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</si>
  <si>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</si>
  <si>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</si>
  <si>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</si>
  <si>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</si>
  <si>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</si>
  <si>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</si>
  <si>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</si>
  <si>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</si>
  <si>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</si>
  <si>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</si>
  <si>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</si>
  <si>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</si>
  <si>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</si>
  <si>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</si>
  <si>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</si>
  <si>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</si>
  <si>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</si>
  <si>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</si>
  <si>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</si>
  <si>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</si>
  <si>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</si>
  <si>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</si>
  <si>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</si>
  <si>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</si>
  <si>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</si>
  <si>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</si>
  <si>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</si>
  <si>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</si>
  <si>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</si>
  <si>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</si>
  <si>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</si>
  <si>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</si>
  <si>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</si>
  <si>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</si>
  <si>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</si>
  <si>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</si>
  <si>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</si>
  <si>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</si>
  <si>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</si>
  <si>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</si>
  <si>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</si>
  <si>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</si>
  <si>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</si>
  <si>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</si>
  <si>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</si>
  <si>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</si>
  <si>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</si>
  <si>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</si>
  <si>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</si>
  <si>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</si>
  <si>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</si>
  <si>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</si>
  <si>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</si>
  <si>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</si>
  <si>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</si>
  <si>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</si>
  <si>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</si>
  <si>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</si>
  <si>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</si>
  <si>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</si>
  <si>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</si>
  <si>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</si>
  <si>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</si>
  <si>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</si>
  <si>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</si>
  <si>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</si>
  <si>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</si>
  <si>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</si>
  <si>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</si>
  <si>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</si>
  <si>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</si>
  <si>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</si>
  <si>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</si>
  <si>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</si>
  <si>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</si>
  <si>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</si>
  <si>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</si>
  <si>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</si>
  <si>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</si>
  <si>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</si>
  <si>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</si>
  <si>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</si>
  <si>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</si>
  <si>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</si>
  <si>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</si>
  <si>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</si>
  <si>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</si>
  <si>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</si>
  <si>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</si>
  <si>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</si>
  <si>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</si>
  <si>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</si>
  <si>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</si>
  <si>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</si>
  <si>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</si>
  <si>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</si>
  <si>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</si>
  <si>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</si>
  <si>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</si>
  <si>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</si>
  <si>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</si>
  <si>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</si>
  <si>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</si>
  <si>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</si>
  <si>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</si>
  <si>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</si>
  <si>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</si>
  <si>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</si>
  <si>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</si>
  <si>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</si>
  <si>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</si>
  <si>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</si>
  <si>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</si>
  <si>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</si>
  <si>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</si>
  <si>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</si>
  <si>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</si>
  <si>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</si>
  <si>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</si>
  <si>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</si>
  <si>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</si>
  <si>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</si>
  <si>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</si>
  <si>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</si>
  <si>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</si>
  <si>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</si>
  <si>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</si>
  <si>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</si>
  <si>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</si>
  <si>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</si>
  <si>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</si>
  <si>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</si>
  <si>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</si>
  <si>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</si>
  <si>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</si>
  <si>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</si>
  <si>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</si>
  <si>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</si>
  <si>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</si>
  <si>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</si>
  <si>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</si>
  <si>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</si>
  <si>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</si>
  <si>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</si>
  <si>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</si>
  <si>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</si>
  <si>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</si>
  <si>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</si>
  <si>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</si>
  <si>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</si>
  <si>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</si>
  <si>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</si>
  <si>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</si>
  <si>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</si>
  <si>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</si>
  <si>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</si>
  <si>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</si>
  <si>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</si>
  <si>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</si>
  <si>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</si>
  <si>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</si>
  <si>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</si>
  <si>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</si>
  <si>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</si>
  <si>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</si>
  <si>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</si>
  <si>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</si>
  <si>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</si>
  <si>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</si>
  <si>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</si>
  <si>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</si>
  <si>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</si>
  <si>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</si>
  <si>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</si>
  <si>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</si>
  <si>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</si>
  <si>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</si>
  <si>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</si>
  <si>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</si>
  <si>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</si>
  <si>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</si>
  <si>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</si>
  <si>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</si>
  <si>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</si>
  <si>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</si>
  <si>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</si>
  <si>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</si>
  <si>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</si>
  <si>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</si>
  <si>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</si>
  <si>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</si>
  <si>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</si>
  <si>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</si>
  <si>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</si>
  <si>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</si>
  <si>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</si>
  <si>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</si>
  <si>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</si>
  <si>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</si>
  <si>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</si>
  <si>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</si>
  <si>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</si>
  <si>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</si>
  <si>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</si>
  <si>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</si>
  <si>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</si>
  <si>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</si>
  <si>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</si>
  <si>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</si>
  <si>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</si>
  <si>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</si>
  <si>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</si>
  <si>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</si>
  <si>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</si>
  <si>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</si>
  <si>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</si>
  <si>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</si>
  <si>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</si>
  <si>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</si>
  <si>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</si>
  <si>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</si>
  <si>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</si>
  <si>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</si>
  <si>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</si>
  <si>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</si>
  <si>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</si>
  <si>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</si>
  <si>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</si>
  <si>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</si>
  <si>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</si>
  <si>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</si>
  <si>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</si>
  <si>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</si>
  <si>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</si>
  <si>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</si>
  <si>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</si>
  <si>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</si>
  <si>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</si>
  <si>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</si>
  <si>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</si>
  <si>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</si>
  <si>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</si>
  <si>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</si>
  <si>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</si>
  <si>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</si>
  <si>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</si>
  <si>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</si>
  <si>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</si>
  <si>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</si>
  <si>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</si>
  <si>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</si>
  <si>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</si>
  <si>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</si>
  <si>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</si>
  <si>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</si>
  <si>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</si>
  <si>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</si>
  <si>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</si>
  <si>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</si>
  <si>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</si>
  <si>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</si>
  <si>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</si>
  <si>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</si>
  <si>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</si>
  <si>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</si>
  <si>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</si>
  <si>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</si>
  <si>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</si>
  <si>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</si>
  <si>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</si>
  <si>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</si>
  <si>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</si>
  <si>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</si>
  <si>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</si>
  <si>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</si>
  <si>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</si>
  <si>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</si>
  <si>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</si>
  <si>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</si>
  <si>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</si>
  <si>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</si>
  <si>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</si>
  <si>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</si>
  <si>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</si>
  <si>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</si>
  <si>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</si>
  <si>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</si>
  <si>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</si>
  <si>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</si>
  <si>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</si>
  <si>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</si>
  <si>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</si>
  <si>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</si>
  <si>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</si>
  <si>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</si>
  <si>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</si>
  <si>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</si>
  <si>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</si>
  <si>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</si>
  <si>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</si>
  <si>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</si>
  <si>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</si>
  <si>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</si>
  <si>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</si>
  <si>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</si>
  <si>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</si>
  <si>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</si>
  <si>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</si>
  <si>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</si>
  <si>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</si>
  <si>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</si>
  <si>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</si>
  <si>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</si>
  <si>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</si>
  <si>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</si>
  <si>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</si>
  <si>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</si>
  <si>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</si>
  <si>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</si>
  <si>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</si>
  <si>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</si>
  <si>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</si>
  <si>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</si>
  <si>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</si>
  <si>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</si>
  <si>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</si>
  <si>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</si>
  <si>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</si>
  <si>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</si>
  <si>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</si>
  <si>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</si>
  <si>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</si>
  <si>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</si>
  <si>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</si>
  <si>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</si>
  <si>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</si>
  <si>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</si>
  <si>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</si>
  <si>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</si>
  <si>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</si>
  <si>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</si>
  <si>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</si>
  <si>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</si>
  <si>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</si>
  <si>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</si>
  <si>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</si>
  <si>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</si>
  <si>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</si>
  <si>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</si>
  <si>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</si>
  <si>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</si>
  <si>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</si>
  <si>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</si>
  <si>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</si>
  <si>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</si>
  <si>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</si>
  <si>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</si>
  <si>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</si>
  <si>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</si>
  <si>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</si>
  <si>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</si>
  <si>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</si>
  <si>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</si>
  <si>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</si>
  <si>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</si>
  <si>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</si>
  <si>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</si>
  <si>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</si>
  <si>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</si>
  <si>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</si>
  <si>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</si>
  <si>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</si>
  <si>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</si>
  <si>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</si>
  <si>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</si>
  <si>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</si>
  <si>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</si>
  <si>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</si>
  <si>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</si>
  <si>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</si>
  <si>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</si>
  <si>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</si>
  <si>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</si>
  <si>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</si>
  <si>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</si>
  <si>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</si>
  <si>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</si>
  <si>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</si>
  <si>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</si>
  <si>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</si>
  <si>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</si>
  <si>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</si>
  <si>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</si>
  <si>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</si>
  <si>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</si>
  <si>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</si>
  <si>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</si>
  <si>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</si>
  <si>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</si>
  <si>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</si>
  <si>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</si>
  <si>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</si>
  <si>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</si>
  <si>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</si>
  <si>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</si>
  <si>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</si>
  <si>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</si>
  <si>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</si>
  <si>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</si>
  <si>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</si>
  <si>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</si>
  <si>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</si>
  <si>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</si>
  <si>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</si>
  <si>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</si>
  <si>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</si>
  <si>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</si>
  <si>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</si>
  <si>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</si>
  <si>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</si>
  <si>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</si>
  <si>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</si>
  <si>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</si>
  <si>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</si>
  <si>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</si>
  <si>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</si>
  <si>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</si>
  <si>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</si>
  <si>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</si>
  <si>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</si>
  <si>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</si>
  <si>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</si>
  <si>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</si>
  <si>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</si>
  <si>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</si>
  <si>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</si>
  <si>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</si>
  <si>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</si>
  <si>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</si>
  <si>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</si>
  <si>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</si>
  <si>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</si>
  <si>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</si>
  <si>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</si>
  <si>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</si>
  <si>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</si>
  <si>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</si>
  <si>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</si>
  <si>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</si>
  <si>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</si>
  <si>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</si>
  <si>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</si>
  <si>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</si>
  <si>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</si>
  <si>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</si>
  <si>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</si>
  <si>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</si>
  <si>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</si>
  <si>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</si>
  <si>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</si>
  <si>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</si>
  <si>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</si>
  <si>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</si>
  <si>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</si>
  <si>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</si>
  <si>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</si>
  <si>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</si>
  <si>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</si>
  <si>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</si>
  <si>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</si>
  <si>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</si>
  <si>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</si>
  <si>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</si>
  <si>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</si>
  <si>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</si>
  <si>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</si>
  <si>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</si>
  <si>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</si>
  <si>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</si>
  <si>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</si>
  <si>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</si>
  <si>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</si>
  <si>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</si>
  <si>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</si>
  <si>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</si>
  <si>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</si>
  <si>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</si>
  <si>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</si>
  <si>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</si>
  <si>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</si>
  <si>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</si>
  <si>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</si>
  <si>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</si>
  <si>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</si>
  <si>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</si>
  <si>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</si>
  <si>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</si>
  <si>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</si>
  <si>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</si>
  <si>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</si>
  <si>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</si>
  <si>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</si>
  <si>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</si>
  <si>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</si>
  <si>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</si>
  <si>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</si>
  <si>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</si>
  <si>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</si>
  <si>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</si>
  <si>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</si>
  <si>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</si>
  <si>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</si>
  <si>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</si>
  <si>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</si>
  <si>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</si>
  <si>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</si>
  <si>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</si>
  <si>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</si>
  <si>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</si>
  <si>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</si>
  <si>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</si>
  <si>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</si>
  <si>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</si>
  <si>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</si>
  <si>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</si>
  <si>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</si>
  <si>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</si>
  <si>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</si>
  <si>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</si>
  <si>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</si>
  <si>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</si>
  <si>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</si>
  <si>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</si>
  <si>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</si>
  <si>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</si>
  <si>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</si>
  <si>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</si>
  <si>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</si>
  <si>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</si>
  <si>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</si>
  <si>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</si>
  <si>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</si>
  <si>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</si>
  <si>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</si>
  <si>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</si>
  <si>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</si>
  <si>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</si>
  <si>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</si>
  <si>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</si>
  <si>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</si>
  <si>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</si>
  <si>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</si>
  <si>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</si>
  <si>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</si>
  <si>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</si>
  <si>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</si>
  <si>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</si>
  <si>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</si>
  <si>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</si>
  <si>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</si>
  <si>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</si>
  <si>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</si>
  <si>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</si>
  <si>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</si>
  <si>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</si>
  <si>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</si>
  <si>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</si>
  <si>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</si>
  <si>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</si>
  <si>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</si>
  <si>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</si>
  <si>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</si>
  <si>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</si>
  <si>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</si>
  <si>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</si>
  <si>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</si>
  <si>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</si>
  <si>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</si>
  <si>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</si>
  <si>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</si>
  <si>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</si>
  <si>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</si>
  <si>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</si>
  <si>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</si>
  <si>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</si>
  <si>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</si>
  <si>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</si>
  <si>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</si>
  <si>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</si>
  <si>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</si>
  <si>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</si>
  <si>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</si>
  <si>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</si>
  <si>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</si>
  <si>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</si>
  <si>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</si>
  <si>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</si>
  <si>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</si>
  <si>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</si>
  <si>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</si>
  <si>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</si>
  <si>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</si>
  <si>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</si>
  <si>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</si>
  <si>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</si>
  <si>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</si>
  <si>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</si>
  <si>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</si>
  <si>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</si>
  <si>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</si>
  <si>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</si>
  <si>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</si>
  <si>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</si>
  <si>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</si>
  <si>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</si>
  <si>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</si>
  <si>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</si>
  <si>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</si>
  <si>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</si>
  <si>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</si>
  <si>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</si>
  <si>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</si>
  <si>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</si>
  <si>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</si>
  <si>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</si>
  <si>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</si>
  <si>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</si>
  <si>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</si>
  <si>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</si>
  <si>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</si>
  <si>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</si>
  <si>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</si>
  <si>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</si>
  <si>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</si>
  <si>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</si>
  <si>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</si>
  <si>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</si>
  <si>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</si>
  <si>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</si>
  <si>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</si>
  <si>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</si>
  <si>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</si>
  <si>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</si>
  <si>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</si>
  <si>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</si>
  <si>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</si>
  <si>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</si>
  <si>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</si>
  <si>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</si>
  <si>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</si>
  <si>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</si>
  <si>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</si>
  <si>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</si>
  <si>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</si>
  <si>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</si>
  <si>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</si>
  <si>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</si>
  <si>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</si>
  <si>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</si>
  <si>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</si>
  <si>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</si>
  <si>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</si>
  <si>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</si>
  <si>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</si>
  <si>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</si>
  <si>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</si>
  <si>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</si>
  <si>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</si>
  <si>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</si>
  <si>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</si>
  <si>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</si>
  <si>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</si>
  <si>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</si>
  <si>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</si>
  <si>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</si>
  <si>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</si>
  <si>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</si>
  <si>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</si>
  <si>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</si>
  <si>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</si>
  <si>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</si>
  <si>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</si>
  <si>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</si>
  <si>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</si>
  <si>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</si>
  <si>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</si>
  <si>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</si>
  <si>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</si>
  <si>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</si>
  <si>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</si>
  <si>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</si>
  <si>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</si>
  <si>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</si>
  <si>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</si>
  <si>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</si>
  <si>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</si>
  <si>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</si>
  <si>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</si>
  <si>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</si>
  <si>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</si>
  <si>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</si>
  <si>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</si>
  <si>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</si>
  <si>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</si>
  <si>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</si>
  <si>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</si>
  <si>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</si>
  <si>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</si>
  <si>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</si>
  <si>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</si>
  <si>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</si>
  <si>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</si>
  <si>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</si>
  <si>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</si>
  <si>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</si>
  <si>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</si>
  <si>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</si>
  <si>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</si>
  <si>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</si>
  <si>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</si>
  <si>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</si>
  <si>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</si>
  <si>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</si>
  <si>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</si>
  <si>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</si>
  <si>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</si>
  <si>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</si>
  <si>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</si>
  <si>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</si>
  <si>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</si>
  <si>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</si>
  <si>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</si>
  <si>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</si>
  <si>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</si>
  <si>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</si>
  <si>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</si>
  <si>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</si>
  <si>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</si>
  <si>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</si>
  <si>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</si>
  <si>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</si>
  <si>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</si>
  <si>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</si>
  <si>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</si>
  <si>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</si>
  <si>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</si>
  <si>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</si>
  <si>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</si>
  <si>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</si>
  <si>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</si>
  <si>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</si>
  <si>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</si>
  <si>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</si>
  <si>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</si>
  <si>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</si>
  <si>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</si>
  <si>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</si>
  <si>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</si>
  <si>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</si>
  <si>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</si>
  <si>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</si>
  <si>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</si>
  <si>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</si>
  <si>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</si>
  <si>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</si>
  <si>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</si>
  <si>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</si>
  <si>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</si>
  <si>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</si>
  <si>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</si>
  <si>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</si>
  <si>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</si>
  <si>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</si>
  <si>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</si>
  <si>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</si>
  <si>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</si>
  <si>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</si>
  <si>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</si>
  <si>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</si>
  <si>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</si>
  <si>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</si>
  <si>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</si>
  <si>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</si>
  <si>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</si>
  <si>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</si>
  <si>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</si>
  <si>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</si>
  <si>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</si>
  <si>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</si>
  <si>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</si>
  <si>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</si>
  <si>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</si>
  <si>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</si>
  <si>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</si>
  <si>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</si>
  <si>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</si>
  <si>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</si>
  <si>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</si>
  <si>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</si>
  <si>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</si>
  <si>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</si>
  <si>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</si>
  <si>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</si>
  <si>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</si>
  <si>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</si>
  <si>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</si>
  <si>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</si>
  <si>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</si>
  <si>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</si>
  <si>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</si>
  <si>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</si>
  <si>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</si>
  <si>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</si>
  <si>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</si>
  <si>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</si>
  <si>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</si>
  <si>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</si>
  <si>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</si>
  <si>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</si>
  <si>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</si>
  <si>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</si>
  <si>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</si>
  <si>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</si>
  <si>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</si>
  <si>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</si>
  <si>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</si>
  <si>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</si>
  <si>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</si>
  <si>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</si>
  <si>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</si>
  <si>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</si>
  <si>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</si>
  <si>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</si>
  <si>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</si>
  <si>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</si>
  <si>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</si>
  <si>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</si>
  <si>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</si>
  <si>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</si>
  <si>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</si>
  <si>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</si>
  <si>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</si>
  <si>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</si>
  <si>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</si>
  <si>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</si>
  <si>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</si>
  <si>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</si>
  <si>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</si>
  <si>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</si>
  <si>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</si>
  <si>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</si>
  <si>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</si>
  <si>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</si>
  <si>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</si>
  <si>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</si>
  <si>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</si>
  <si>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</si>
  <si>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</si>
  <si>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</si>
  <si>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</si>
  <si>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</si>
  <si>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</si>
  <si>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</si>
  <si>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</si>
  <si>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</si>
  <si>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</si>
  <si>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</si>
  <si>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</si>
  <si>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</si>
  <si>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</si>
  <si>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</si>
  <si>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</si>
  <si>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</si>
  <si>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</si>
  <si>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</si>
  <si>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</si>
  <si>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</si>
  <si>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</si>
  <si>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</si>
  <si>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</si>
  <si>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</si>
  <si>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</si>
  <si>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</si>
  <si>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</si>
  <si>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</si>
  <si>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</si>
  <si>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</si>
  <si>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</si>
  <si>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</si>
  <si>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</si>
  <si>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</si>
  <si>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</si>
  <si>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</si>
  <si>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</si>
  <si>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</si>
  <si>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</si>
  <si>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</si>
  <si>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</si>
  <si>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</si>
  <si>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</si>
  <si>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</si>
  <si>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</si>
  <si>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</si>
  <si>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</si>
  <si>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</si>
  <si>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</si>
  <si>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</si>
  <si>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</si>
  <si>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</si>
  <si>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</si>
  <si>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</si>
  <si>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</si>
  <si>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</si>
  <si>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</si>
  <si>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</si>
  <si>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</si>
  <si>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</si>
  <si>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</si>
  <si>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</si>
  <si>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</si>
  <si>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</si>
  <si>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</si>
  <si>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</si>
  <si>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</si>
  <si>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</si>
  <si>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</si>
  <si>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</si>
  <si>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</si>
  <si>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</si>
  <si>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</si>
  <si>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</si>
  <si>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</si>
  <si>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</si>
  <si>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</si>
  <si>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</si>
  <si>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</si>
  <si>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</si>
  <si>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</si>
  <si>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</si>
  <si>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</si>
  <si>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</si>
  <si>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</si>
  <si>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</si>
  <si>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</si>
  <si>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</si>
  <si>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</si>
  <si>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</si>
  <si>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</si>
  <si>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</si>
  <si>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</si>
  <si>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</si>
  <si>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</si>
  <si>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</si>
  <si>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</si>
  <si>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</si>
  <si>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</si>
  <si>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</si>
  <si>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</si>
  <si>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</si>
  <si>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</si>
  <si>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</si>
  <si>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</si>
  <si>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</si>
  <si>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</si>
  <si>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</si>
  <si>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</si>
  <si>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</si>
  <si>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</si>
  <si>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</si>
  <si>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</si>
  <si>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</si>
  <si>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</si>
  <si>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</si>
  <si>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</si>
  <si>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</si>
  <si>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</si>
  <si>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</si>
  <si>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</si>
  <si>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</si>
  <si>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</si>
  <si>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</si>
  <si>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</si>
  <si>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</si>
  <si>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</si>
  <si>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</si>
  <si>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</si>
  <si>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</si>
  <si>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</si>
  <si>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</si>
  <si>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</si>
  <si>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</si>
  <si>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</si>
  <si>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</si>
  <si>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</si>
  <si>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</si>
  <si>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</si>
  <si>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</si>
  <si>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</si>
  <si>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</si>
  <si>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</si>
  <si>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</si>
  <si>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</si>
  <si>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</si>
  <si>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</si>
  <si>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</si>
  <si>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</si>
  <si>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</si>
  <si>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</si>
  <si>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</si>
  <si>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</si>
  <si>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</si>
  <si>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</si>
  <si>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</si>
  <si>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</si>
  <si>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</si>
  <si>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</si>
  <si>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</si>
  <si>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</si>
  <si>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</si>
  <si>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</si>
  <si>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</si>
  <si>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</si>
  <si>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</si>
  <si>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</si>
  <si>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</si>
  <si>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</si>
  <si>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</si>
  <si>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</si>
  <si>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</si>
  <si>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</si>
  <si>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</si>
  <si>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</si>
  <si>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</si>
  <si>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</si>
  <si>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</si>
  <si>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</si>
  <si>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</si>
  <si>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</si>
  <si>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</si>
  <si>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</si>
  <si>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</si>
  <si>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</si>
  <si>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</si>
  <si>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</si>
  <si>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</si>
  <si>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</si>
  <si>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</si>
  <si>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</si>
  <si>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</si>
  <si>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</si>
  <si>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</si>
  <si>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</si>
  <si>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</si>
  <si>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</si>
  <si>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</si>
  <si>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</si>
  <si>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</si>
  <si>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</si>
  <si>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</si>
  <si>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</si>
  <si>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</si>
  <si>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</si>
  <si>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</si>
  <si>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</si>
  <si>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</si>
  <si>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</si>
  <si>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</si>
  <si>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</si>
  <si>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</si>
  <si>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</si>
  <si>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</si>
  <si>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</si>
  <si>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</si>
  <si>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</si>
  <si>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</si>
  <si>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</si>
  <si>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</si>
  <si>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</si>
  <si>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</si>
  <si>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</si>
  <si>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</si>
  <si>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</si>
  <si>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</si>
  <si>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</si>
  <si>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</si>
  <si>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</si>
  <si>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</si>
  <si>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</si>
  <si>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</si>
  <si>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</si>
  <si>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</si>
  <si>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</si>
  <si>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</si>
  <si>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</si>
  <si>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</si>
  <si>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</si>
  <si>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</si>
  <si>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</si>
  <si>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</si>
  <si>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</si>
  <si>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</si>
  <si>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</si>
  <si>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</si>
  <si>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</si>
  <si>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</si>
  <si>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</si>
  <si>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</si>
  <si>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</si>
  <si>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</si>
  <si>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</si>
  <si>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</si>
  <si>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</si>
  <si>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</si>
  <si>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</si>
  <si>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</si>
  <si>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</si>
  <si>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</si>
  <si>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</si>
  <si>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</si>
  <si>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</si>
  <si>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</si>
  <si>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</si>
  <si>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</si>
  <si>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</si>
  <si>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</si>
  <si>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</si>
  <si>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</si>
  <si>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</si>
  <si>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</si>
  <si>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</si>
  <si>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</si>
  <si>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</si>
  <si>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</si>
  <si>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</si>
  <si>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</si>
  <si>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</si>
  <si>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</si>
  <si>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</si>
  <si>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</si>
  <si>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</si>
  <si>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</si>
  <si>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</si>
  <si>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</si>
  <si>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</si>
  <si>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</si>
  <si>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</si>
  <si>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</si>
  <si>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</si>
  <si>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</si>
  <si>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</si>
  <si>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</si>
  <si>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</si>
  <si>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</si>
  <si>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</si>
  <si>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</si>
  <si>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</si>
  <si>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</si>
  <si>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</si>
  <si>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</si>
  <si>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</si>
  <si>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</si>
  <si>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</si>
  <si>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</si>
  <si>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</si>
  <si>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</si>
  <si>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</si>
  <si>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</si>
  <si>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</si>
  <si>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</si>
  <si>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</si>
  <si>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</si>
  <si>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</si>
  <si>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</si>
  <si>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</si>
  <si>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</si>
  <si>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</si>
  <si>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</si>
  <si>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</si>
  <si>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</si>
  <si>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</si>
  <si>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</si>
  <si>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</si>
  <si>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</si>
  <si>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</si>
  <si>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</si>
  <si>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</si>
  <si>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</si>
  <si>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</si>
  <si>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</si>
  <si>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</si>
  <si>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</si>
  <si>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</si>
  <si>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</si>
  <si>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</si>
  <si>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</si>
  <si>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</si>
  <si>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</si>
  <si>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</si>
  <si>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</si>
  <si>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</si>
  <si>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</si>
  <si>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</si>
  <si>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</si>
  <si>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</si>
  <si>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</si>
  <si>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</si>
  <si>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</si>
  <si>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</si>
  <si>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</si>
  <si>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</si>
  <si>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</si>
  <si>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</si>
  <si>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</si>
  <si>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</si>
  <si>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</si>
  <si>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</si>
  <si>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</si>
  <si>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</si>
  <si>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</si>
  <si>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</si>
  <si>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</si>
  <si>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</si>
  <si>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</si>
  <si>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</si>
  <si>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</si>
  <si>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</si>
  <si>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</si>
  <si>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</si>
  <si>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</si>
  <si>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</si>
  <si>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</si>
  <si>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</si>
  <si>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</si>
  <si>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</si>
  <si>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</si>
  <si>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</si>
  <si>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</si>
  <si>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</si>
  <si>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</si>
  <si>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</si>
  <si>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</si>
  <si>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</si>
  <si>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</si>
  <si>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</si>
  <si>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</si>
  <si>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</si>
  <si>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</si>
  <si>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</si>
  <si>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</si>
  <si>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</si>
  <si>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</si>
  <si>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</si>
  <si>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</si>
  <si>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</si>
  <si>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</si>
  <si>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</si>
  <si>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</si>
  <si>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</si>
  <si>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</si>
  <si>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</si>
  <si>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</si>
  <si>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</si>
  <si>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</si>
  <si>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</si>
  <si>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</si>
  <si>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</si>
  <si>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</si>
  <si>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</si>
  <si>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</si>
  <si>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</si>
  <si>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</si>
  <si>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</si>
  <si>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</si>
  <si>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</si>
  <si>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</si>
  <si>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</si>
  <si>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</si>
  <si>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</si>
  <si>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</si>
  <si>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</si>
  <si>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</si>
  <si>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</si>
  <si>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</si>
  <si>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</si>
  <si>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</si>
  <si>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</si>
  <si>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</si>
  <si>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</si>
  <si>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</si>
  <si>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</si>
  <si>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</si>
  <si>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</si>
  <si>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</si>
  <si>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</si>
  <si>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</si>
  <si>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</si>
  <si>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</si>
  <si>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</si>
  <si>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</si>
  <si>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</si>
  <si>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</si>
  <si>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</si>
  <si>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</si>
  <si>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</si>
  <si>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</si>
  <si>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</si>
  <si>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</si>
  <si>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</si>
  <si>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</si>
  <si>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</si>
  <si>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</si>
  <si>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</si>
  <si>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</si>
  <si>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</si>
  <si>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</si>
  <si>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</si>
  <si>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</si>
  <si>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</si>
  <si>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</si>
  <si>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</si>
  <si>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</si>
  <si>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</si>
  <si>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</si>
  <si>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</si>
  <si>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</si>
  <si>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</si>
  <si>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</si>
  <si>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</si>
  <si>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</si>
  <si>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</si>
  <si>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</si>
  <si>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</si>
  <si>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</si>
  <si>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</si>
  <si>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</si>
  <si>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</si>
  <si>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</si>
  <si>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</si>
  <si>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</si>
  <si>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</si>
  <si>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</si>
  <si>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</si>
  <si>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</si>
  <si>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</si>
  <si>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</si>
  <si>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</si>
  <si>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</si>
  <si>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</si>
  <si>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</si>
  <si>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</si>
  <si>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</si>
  <si>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</si>
  <si>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</si>
  <si>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</si>
  <si>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</si>
  <si>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</si>
  <si>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</si>
  <si>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</si>
  <si>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</si>
  <si>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</si>
  <si>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</si>
  <si>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</si>
  <si>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</si>
  <si>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</si>
  <si>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</si>
  <si>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</si>
  <si>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</si>
  <si>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</si>
  <si>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</si>
  <si>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</si>
  <si>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</si>
  <si>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</si>
  <si>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</si>
  <si>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</si>
  <si>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</si>
  <si>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</si>
  <si>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</si>
  <si>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</si>
  <si>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</si>
  <si>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</si>
  <si>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</si>
  <si>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</si>
  <si>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</si>
  <si>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</si>
  <si>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</si>
  <si>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</si>
  <si>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</si>
  <si>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</si>
  <si>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</si>
  <si>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</si>
  <si>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</si>
  <si>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</si>
  <si>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</si>
  <si>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</si>
  <si>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</si>
  <si>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</si>
  <si>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</si>
  <si>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</si>
  <si>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</si>
  <si>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</si>
  <si>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</si>
  <si>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</si>
  <si>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</si>
  <si>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</si>
  <si>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</si>
  <si>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</si>
  <si>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</si>
  <si>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</si>
  <si>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</si>
  <si>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</si>
  <si>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</si>
  <si>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</si>
  <si>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</si>
  <si>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</si>
  <si>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</si>
  <si>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</si>
  <si>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</si>
  <si>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</si>
  <si>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</si>
  <si>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</si>
  <si>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</si>
  <si>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</si>
  <si>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</si>
  <si>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</si>
  <si>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</si>
  <si>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</si>
  <si>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</si>
  <si>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</si>
  <si>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</si>
  <si>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</si>
  <si>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</si>
  <si>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</si>
  <si>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</si>
  <si>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</si>
  <si>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</si>
  <si>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</si>
  <si>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</si>
  <si>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</si>
  <si>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</si>
  <si>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</si>
  <si>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</si>
  <si>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</si>
  <si>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</si>
  <si>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</si>
  <si>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</si>
  <si>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</si>
  <si>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</si>
  <si>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</si>
  <si>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</si>
  <si>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</si>
  <si>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</si>
  <si>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</si>
  <si>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</si>
  <si>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</si>
  <si>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</si>
  <si>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</si>
  <si>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</si>
  <si>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</si>
  <si>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</si>
  <si>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</si>
  <si>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</si>
  <si>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</si>
  <si>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</si>
  <si>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</si>
  <si>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</si>
  <si>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</si>
  <si>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</si>
  <si>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</si>
  <si>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</si>
  <si>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</si>
  <si>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</si>
  <si>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</si>
  <si>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</si>
  <si>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</si>
  <si>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</si>
  <si>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</si>
  <si>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</si>
  <si>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</si>
  <si>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</si>
  <si>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</si>
  <si>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</si>
  <si>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</si>
  <si>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</si>
  <si>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</si>
  <si>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</si>
  <si>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</si>
  <si>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</si>
  <si>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</si>
  <si>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</si>
  <si>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</si>
  <si>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</si>
  <si>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</si>
  <si>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</si>
  <si>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</si>
  <si>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</si>
  <si>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</si>
  <si>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</si>
  <si>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</si>
  <si>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</si>
  <si>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</si>
  <si>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</si>
  <si>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</si>
  <si>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</si>
  <si>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</si>
  <si>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</si>
  <si>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</si>
  <si>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</si>
  <si>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</si>
  <si>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</si>
  <si>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</si>
  <si>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</si>
  <si>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</si>
  <si>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</si>
  <si>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</si>
  <si>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</si>
  <si>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</si>
  <si>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</si>
  <si>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</si>
  <si>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</si>
  <si>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</si>
  <si>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</si>
  <si>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</si>
  <si>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</si>
  <si>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</si>
  <si>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</si>
  <si>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</si>
  <si>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</si>
  <si>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</si>
  <si>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</si>
  <si>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</si>
  <si>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</si>
  <si>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</si>
  <si>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</si>
  <si>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</si>
  <si>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</si>
  <si>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</si>
  <si>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</si>
  <si>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</si>
  <si>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</si>
  <si>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</si>
  <si>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</si>
  <si>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</si>
  <si>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</si>
  <si>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</si>
  <si>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</si>
  <si>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</si>
  <si>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</si>
  <si>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</si>
  <si>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</si>
  <si>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</si>
  <si>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</si>
  <si>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</si>
  <si>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</si>
  <si>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</si>
  <si>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</si>
  <si>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</si>
  <si>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</si>
  <si>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</si>
  <si>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</si>
  <si>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</si>
  <si>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</si>
  <si>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</si>
  <si>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</si>
  <si>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</si>
  <si>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</si>
  <si>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</si>
  <si>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</si>
  <si>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</si>
  <si>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</si>
  <si>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</si>
  <si>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</si>
  <si>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</si>
  <si>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</si>
  <si>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</si>
  <si>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</si>
  <si>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</si>
  <si>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</si>
  <si>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</si>
  <si>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</si>
  <si>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</si>
  <si>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</si>
  <si>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</si>
  <si>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</si>
  <si>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</si>
  <si>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</si>
  <si>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</si>
  <si>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</si>
  <si>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</si>
  <si>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</si>
  <si>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</si>
  <si>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</si>
  <si>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</si>
  <si>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</si>
  <si>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</si>
  <si>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</si>
  <si>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</si>
  <si>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</si>
  <si>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</si>
  <si>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</si>
  <si>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</si>
  <si>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</si>
  <si>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</si>
  <si>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</si>
  <si>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</si>
  <si>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</si>
  <si>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</si>
  <si>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</si>
  <si>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</si>
  <si>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</si>
  <si>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</si>
  <si>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</si>
  <si>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</si>
  <si>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</si>
  <si>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</si>
  <si>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</si>
  <si>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</si>
  <si>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</si>
  <si>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</si>
  <si>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</si>
  <si>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</si>
  <si>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</si>
  <si>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</si>
  <si>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</si>
  <si>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</si>
  <si>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</si>
  <si>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</si>
  <si>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</si>
  <si>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</si>
  <si>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</si>
  <si>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</si>
  <si>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</si>
  <si>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</si>
  <si>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</si>
  <si>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</si>
  <si>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</si>
  <si>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</si>
  <si>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</si>
  <si>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</si>
  <si>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</si>
  <si>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</si>
  <si>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</si>
  <si>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</si>
  <si>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</si>
  <si>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</si>
  <si>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</si>
  <si>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</si>
  <si>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</si>
  <si>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</si>
  <si>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</si>
  <si>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</si>
  <si>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</si>
  <si>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</si>
  <si>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</si>
  <si>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</si>
  <si>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</si>
  <si>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</si>
  <si>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</si>
  <si>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</si>
  <si>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</si>
  <si>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</si>
  <si>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</si>
  <si>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</si>
  <si>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</si>
  <si>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</si>
  <si>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</si>
  <si>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</si>
  <si>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</si>
  <si>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</si>
  <si>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</si>
  <si>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</si>
  <si>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</si>
  <si>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</si>
  <si>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</si>
  <si>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</si>
  <si>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</si>
  <si>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</si>
  <si>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</si>
  <si>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</si>
  <si>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</si>
  <si>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</si>
  <si>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</si>
  <si>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</si>
  <si>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</si>
  <si>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</si>
  <si>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</si>
  <si>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</si>
  <si>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</si>
  <si>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</si>
  <si>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</si>
  <si>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</si>
  <si>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</si>
  <si>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</si>
  <si>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</si>
  <si>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</si>
  <si>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</si>
  <si>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</si>
  <si>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</si>
  <si>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</si>
  <si>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</si>
  <si>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</si>
  <si>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</si>
  <si>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</si>
  <si>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</si>
  <si>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</si>
  <si>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</si>
  <si>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</si>
  <si>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</si>
  <si>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</si>
  <si>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</si>
  <si>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</si>
  <si>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</si>
  <si>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</si>
  <si>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</si>
  <si>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</si>
  <si>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</si>
  <si>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</si>
  <si>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</si>
  <si>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</si>
  <si>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</si>
  <si>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</si>
  <si>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</si>
  <si>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</si>
  <si>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</si>
  <si>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</si>
  <si>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</si>
  <si>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</si>
  <si>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</si>
  <si>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</si>
  <si>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</si>
  <si>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</si>
  <si>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</si>
  <si>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</si>
  <si>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</si>
  <si>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</si>
  <si>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</si>
  <si>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</si>
  <si>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</si>
  <si>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</si>
  <si>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</si>
  <si>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</si>
  <si>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</si>
  <si>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</si>
  <si>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</si>
  <si>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</si>
  <si>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</si>
  <si>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</si>
  <si>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</si>
  <si>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</si>
  <si>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</si>
  <si>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</si>
  <si>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</si>
  <si>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</si>
  <si>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</si>
  <si>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</si>
  <si>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</si>
  <si>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</si>
  <si>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</si>
  <si>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</si>
  <si>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</si>
  <si>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</si>
  <si>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</si>
  <si>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</si>
  <si>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</si>
  <si>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</si>
  <si>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</si>
  <si>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</si>
  <si>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</si>
  <si>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</si>
  <si>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</si>
  <si>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</si>
  <si>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</si>
  <si>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</si>
  <si>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</si>
  <si>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</si>
  <si>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</si>
  <si>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</si>
  <si>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</si>
  <si>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</si>
  <si>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</si>
  <si>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</si>
  <si>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</si>
  <si>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</si>
  <si>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</si>
  <si>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</si>
  <si>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</si>
  <si>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</si>
  <si>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</si>
  <si>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</si>
  <si>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</si>
  <si>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</si>
  <si>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</si>
  <si>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</si>
  <si>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</si>
  <si>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</si>
  <si>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</si>
  <si>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</si>
  <si>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</si>
  <si>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</si>
  <si>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</si>
  <si>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</si>
  <si>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</si>
  <si>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</si>
  <si>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</si>
  <si>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</si>
  <si>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</si>
  <si>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</si>
  <si>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</si>
  <si>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</si>
  <si>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</si>
  <si>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</si>
  <si>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</si>
  <si>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</si>
  <si>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</si>
  <si>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</si>
  <si>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</si>
  <si>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</si>
  <si>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</si>
  <si>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</si>
  <si>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</si>
  <si>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</si>
  <si>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</si>
  <si>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</si>
  <si>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</si>
  <si>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</si>
  <si>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</si>
  <si>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</si>
  <si>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</si>
  <si>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</si>
  <si>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</si>
  <si>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</si>
  <si>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</si>
  <si>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</si>
  <si>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</si>
  <si>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</si>
  <si>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</si>
  <si>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</si>
  <si>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</si>
  <si>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</si>
  <si>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</si>
  <si>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</si>
  <si>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</si>
  <si>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</si>
  <si>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</si>
  <si>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</si>
  <si>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</si>
  <si>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</si>
  <si>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</si>
  <si>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</si>
  <si>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</si>
  <si>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</si>
  <si>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</si>
  <si>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</si>
  <si>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</si>
  <si>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</si>
  <si>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</si>
  <si>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</si>
  <si>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</si>
  <si>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</si>
  <si>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</si>
  <si>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</si>
  <si>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</si>
  <si>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</si>
  <si>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</si>
  <si>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</si>
  <si>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</si>
  <si>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</si>
  <si>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</si>
  <si>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</si>
  <si>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</si>
  <si>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</si>
  <si>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</si>
  <si>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</si>
  <si>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</si>
  <si>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</si>
  <si>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</si>
  <si>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</si>
  <si>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</si>
  <si>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</si>
  <si>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</si>
  <si>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</si>
  <si>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</si>
  <si>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</si>
  <si>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</si>
  <si>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</si>
  <si>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</si>
  <si>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</si>
  <si>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</si>
  <si>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</si>
  <si>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</si>
  <si>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</si>
  <si>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</si>
  <si>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</si>
  <si>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</si>
  <si>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</si>
  <si>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</si>
  <si>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</si>
  <si>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</si>
  <si>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</si>
  <si>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</si>
  <si>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</si>
  <si>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</si>
  <si>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</si>
  <si>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</si>
  <si>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</si>
  <si>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</si>
  <si>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</si>
  <si>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</si>
  <si>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</si>
  <si>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</si>
  <si>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</si>
  <si>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</si>
  <si>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</si>
  <si>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</si>
  <si>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</si>
  <si>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</si>
  <si>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</si>
  <si>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</si>
  <si>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</si>
  <si>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</si>
  <si>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</si>
  <si>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</si>
  <si>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</si>
  <si>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</si>
  <si>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</si>
  <si>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</si>
  <si>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</si>
  <si>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</si>
  <si>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</si>
  <si>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</si>
  <si>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</si>
  <si>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</si>
  <si>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</si>
  <si>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</si>
  <si>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</si>
  <si>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</si>
  <si>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</si>
  <si>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</si>
  <si>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</si>
  <si>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</si>
  <si>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</si>
  <si>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</si>
  <si>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</si>
  <si>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</si>
  <si>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</si>
  <si>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</si>
  <si>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</si>
  <si>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</si>
  <si>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</si>
  <si>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</si>
  <si>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</si>
  <si>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</si>
  <si>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</si>
  <si>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</si>
  <si>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</si>
  <si>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</si>
  <si>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</si>
  <si>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</si>
  <si>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</si>
  <si>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</si>
  <si>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</si>
  <si>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</si>
  <si>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</si>
  <si>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</si>
  <si>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</si>
  <si>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</si>
  <si>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</si>
  <si>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</si>
  <si>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</si>
  <si>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</si>
  <si>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</si>
  <si>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</si>
  <si>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</si>
  <si>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</si>
  <si>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</si>
  <si>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</si>
  <si>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</si>
  <si>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</si>
  <si>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</si>
  <si>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</si>
  <si>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</si>
  <si>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</si>
  <si>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</si>
  <si>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</si>
  <si>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</si>
  <si>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</si>
  <si>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</si>
  <si>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</si>
  <si>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</si>
  <si>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</si>
  <si>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</si>
  <si>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</si>
  <si>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</si>
  <si>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</si>
  <si>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</si>
  <si>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</si>
  <si>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</si>
  <si>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</si>
  <si>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</si>
  <si>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</si>
  <si>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</si>
  <si>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</si>
  <si>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</si>
  <si>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</si>
  <si>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</si>
  <si>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</si>
  <si>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</si>
  <si>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</si>
  <si>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</si>
  <si>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</si>
  <si>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</si>
  <si>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</si>
  <si>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</si>
  <si>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</si>
  <si>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</si>
  <si>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</si>
  <si>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</si>
  <si>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</si>
  <si>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</si>
  <si>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</si>
  <si>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</si>
  <si>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</si>
  <si>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</si>
  <si>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</si>
  <si>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</si>
  <si>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</si>
  <si>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</si>
  <si>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</si>
  <si>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</si>
  <si>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</si>
  <si>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</si>
  <si>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</si>
  <si>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</si>
  <si>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</si>
  <si>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</si>
  <si>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</si>
  <si>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</si>
  <si>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</si>
  <si>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</si>
  <si>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</si>
  <si>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</si>
  <si>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</si>
  <si>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</si>
  <si>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</si>
  <si>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</si>
  <si>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</si>
  <si>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</si>
  <si>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</si>
  <si>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</si>
  <si>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</si>
  <si>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</si>
  <si>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</si>
  <si>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</si>
  <si>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</si>
  <si>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</si>
  <si>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</si>
  <si>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</si>
  <si>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</si>
  <si>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</si>
  <si>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</si>
  <si>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</si>
  <si>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</si>
  <si>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</si>
  <si>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</si>
  <si>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</si>
  <si>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</si>
  <si>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</si>
  <si>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</si>
  <si>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</si>
  <si>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</si>
  <si>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</si>
  <si>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</si>
  <si>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</si>
  <si>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</si>
  <si>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</si>
  <si>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</si>
  <si>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</si>
  <si>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</si>
  <si>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</si>
  <si>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</si>
  <si>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</si>
  <si>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</si>
  <si>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</si>
  <si>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</si>
  <si>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</si>
  <si>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</si>
  <si>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</si>
  <si>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</si>
  <si>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</si>
  <si>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</si>
  <si>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</si>
  <si>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</si>
  <si>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</si>
  <si>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</si>
  <si>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</si>
  <si>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</si>
  <si>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</si>
  <si>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</si>
  <si>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</si>
  <si>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</si>
  <si>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</si>
  <si>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</si>
  <si>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</si>
  <si>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</si>
  <si>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</si>
  <si>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</si>
  <si>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</si>
  <si>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</si>
  <si>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</si>
  <si>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</si>
  <si>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</si>
  <si>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</si>
  <si>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</si>
  <si>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</si>
  <si>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</si>
  <si>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</si>
  <si>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</si>
  <si>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</si>
  <si>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</si>
  <si>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</si>
  <si>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</si>
  <si>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</si>
  <si>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</si>
  <si>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</si>
  <si>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</si>
  <si>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</si>
  <si>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</si>
  <si>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</si>
  <si>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</si>
  <si>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</si>
  <si>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</si>
  <si>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</si>
  <si>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</si>
  <si>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</si>
  <si>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</si>
  <si>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</si>
  <si>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</si>
  <si>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</si>
  <si>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</si>
  <si>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</si>
  <si>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</si>
  <si>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</si>
  <si>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</si>
  <si>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</si>
  <si>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</si>
  <si>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</si>
  <si>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</si>
  <si>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</si>
  <si>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</si>
  <si>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</si>
  <si>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</si>
  <si>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</si>
  <si>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</si>
  <si>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</si>
  <si>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</si>
  <si>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</si>
  <si>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</si>
  <si>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</si>
  <si>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</si>
  <si>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</si>
  <si>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</si>
  <si>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</si>
  <si>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</si>
  <si>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</si>
  <si>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</si>
  <si>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</si>
  <si>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</si>
  <si>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</si>
  <si>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</si>
  <si>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</si>
  <si>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</si>
  <si>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</si>
  <si>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</si>
  <si>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</si>
  <si>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</si>
  <si>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</si>
  <si>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</si>
  <si>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</si>
  <si>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</si>
  <si>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</si>
  <si>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</si>
  <si>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</si>
  <si>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</si>
  <si>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</si>
  <si>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</si>
  <si>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</si>
  <si>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</si>
  <si>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</si>
  <si>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</si>
  <si>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</si>
  <si>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</si>
  <si>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</si>
  <si>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</si>
  <si>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</si>
  <si>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</si>
  <si>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</si>
  <si>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</si>
  <si>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</si>
  <si>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</si>
  <si>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</si>
  <si>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</si>
  <si>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</si>
  <si>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</si>
  <si>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</si>
  <si>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</si>
  <si>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</si>
  <si>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</si>
  <si>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</si>
  <si>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</si>
  <si>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</si>
  <si>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</si>
  <si>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</si>
  <si>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</si>
  <si>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</si>
  <si>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</si>
  <si>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</si>
  <si>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</si>
  <si>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</si>
  <si>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</si>
  <si>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</si>
  <si>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</si>
  <si>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</si>
  <si>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</si>
  <si>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</si>
  <si>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</si>
  <si>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</si>
  <si>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</si>
  <si>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</si>
  <si>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</si>
  <si>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</si>
  <si>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</si>
  <si>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</si>
  <si>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</si>
  <si>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</si>
  <si>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</si>
  <si>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</si>
  <si>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</si>
  <si>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</si>
  <si>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</si>
  <si>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</si>
  <si>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</si>
  <si>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</si>
  <si>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</si>
  <si>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</si>
  <si>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</si>
  <si>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</si>
  <si>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</si>
  <si>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</si>
  <si>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</si>
  <si>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</si>
  <si>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</si>
  <si>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</si>
  <si>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</si>
  <si>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</si>
  <si>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</si>
  <si>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</si>
  <si>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</si>
  <si>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</si>
  <si>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</si>
  <si>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</si>
  <si>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</si>
  <si>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</si>
  <si>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</si>
  <si>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</si>
  <si>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</si>
  <si>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</si>
  <si>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</si>
  <si>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</si>
  <si>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</si>
  <si>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</si>
  <si>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</si>
  <si>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</si>
  <si>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</si>
  <si>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</si>
  <si>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</si>
  <si>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</si>
  <si>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</si>
  <si>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</si>
  <si>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</si>
  <si>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</si>
  <si>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</si>
  <si>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</si>
  <si>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</si>
  <si>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</si>
  <si>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</si>
  <si>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</si>
  <si>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</si>
  <si>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</si>
  <si>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</si>
  <si>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</si>
  <si>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</si>
  <si>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</si>
  <si>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</si>
  <si>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</si>
  <si>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</si>
  <si>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</si>
  <si>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</si>
  <si>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</si>
  <si>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</si>
  <si>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</si>
  <si>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</si>
  <si>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</si>
  <si>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</si>
  <si>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</si>
  <si>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</si>
  <si>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</si>
  <si>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</si>
  <si>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</si>
  <si>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</si>
  <si>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</si>
  <si>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</si>
  <si>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</si>
  <si>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</si>
  <si>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</si>
  <si>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</si>
  <si>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</si>
  <si>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</si>
  <si>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</si>
  <si>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</si>
  <si>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</si>
  <si>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</si>
  <si>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</si>
  <si>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</si>
  <si>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</si>
  <si>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</si>
  <si>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</si>
  <si>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</si>
  <si>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</si>
  <si>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</si>
  <si>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</si>
  <si>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</si>
  <si>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</si>
  <si>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</si>
  <si>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</si>
  <si>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</si>
  <si>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</si>
  <si>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</si>
  <si>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</si>
  <si>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</si>
  <si>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</si>
  <si>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</si>
  <si>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</si>
  <si>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</si>
  <si>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</si>
  <si>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</si>
  <si>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</si>
  <si>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</si>
  <si>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</si>
  <si>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</si>
  <si>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</si>
  <si>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</si>
  <si>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</si>
  <si>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</si>
  <si>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</si>
  <si>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</si>
  <si>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</si>
  <si>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</si>
  <si>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</si>
  <si>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</si>
  <si>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</si>
  <si>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</si>
  <si>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</si>
  <si>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</si>
  <si>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</si>
  <si>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</si>
  <si>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</si>
  <si>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</si>
  <si>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</si>
  <si>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</si>
  <si>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</si>
  <si>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</si>
  <si>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</si>
  <si>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</si>
  <si>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</si>
  <si>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</si>
  <si>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</si>
  <si>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</si>
  <si>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</si>
  <si>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</si>
  <si>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</si>
  <si>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</si>
  <si>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</si>
  <si>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</si>
  <si>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</si>
  <si>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</si>
  <si>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</si>
  <si>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</si>
  <si>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</si>
  <si>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</si>
  <si>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</si>
  <si>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</si>
  <si>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</si>
  <si>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</si>
  <si>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</si>
  <si>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</si>
  <si>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</si>
  <si>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</si>
  <si>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</si>
  <si>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</si>
  <si>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</si>
  <si>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</si>
  <si>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</si>
  <si>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</si>
  <si>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</si>
  <si>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</si>
  <si>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</si>
  <si>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</si>
  <si>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</si>
  <si>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</si>
  <si>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</si>
  <si>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</si>
  <si>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</si>
  <si>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</si>
  <si>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</si>
  <si>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</si>
  <si>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</si>
  <si>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</si>
  <si>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</si>
  <si>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</si>
  <si>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</si>
  <si>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</si>
  <si>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</si>
  <si>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</si>
  <si>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</si>
  <si>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</si>
  <si>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</si>
  <si>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</si>
  <si>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</si>
  <si>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</si>
  <si>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</si>
  <si>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</si>
  <si>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</si>
  <si>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</si>
  <si>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</si>
  <si>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</si>
  <si>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</si>
  <si>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</si>
  <si>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</si>
  <si>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</si>
  <si>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</si>
  <si>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</si>
  <si>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</si>
  <si>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</si>
  <si>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</si>
  <si>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</si>
  <si>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</si>
  <si>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</si>
  <si>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</si>
  <si>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</si>
  <si>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</si>
  <si>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</si>
  <si>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</si>
  <si>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</si>
  <si>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</si>
  <si>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</si>
  <si>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</si>
  <si>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</si>
  <si>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</si>
  <si>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</si>
  <si>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</si>
  <si>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</si>
  <si>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</si>
  <si>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</si>
  <si>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</si>
  <si>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</si>
  <si>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</si>
  <si>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</si>
  <si>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</si>
  <si>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</si>
  <si>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</si>
  <si>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</si>
  <si>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</si>
  <si>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</si>
  <si>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</si>
  <si>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</si>
  <si>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</si>
  <si>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</si>
  <si>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</si>
  <si>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</si>
  <si>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</si>
  <si>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</si>
  <si>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</si>
  <si>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</si>
  <si>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</si>
  <si>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</si>
  <si>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</si>
  <si>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</si>
  <si>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</si>
  <si>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</si>
  <si>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</si>
  <si>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</si>
  <si>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</si>
  <si>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</si>
  <si>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</si>
  <si>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</si>
  <si>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</si>
  <si>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</si>
  <si>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</si>
  <si>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</si>
  <si>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</si>
  <si>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</si>
  <si>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</si>
  <si>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</si>
  <si>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</si>
  <si>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</si>
  <si>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</si>
  <si>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</si>
  <si>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</si>
  <si>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</si>
  <si>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</si>
  <si>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</si>
  <si>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</si>
  <si>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</si>
  <si>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</si>
  <si>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</si>
  <si>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</si>
  <si>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</si>
  <si>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</si>
  <si>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</si>
  <si>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</si>
  <si>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</si>
  <si>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</si>
  <si>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</si>
  <si>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</si>
  <si>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</si>
  <si>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</si>
  <si>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</si>
  <si>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</si>
  <si>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</si>
  <si>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</si>
  <si>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</si>
  <si>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</si>
  <si>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</si>
  <si>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</si>
  <si>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</si>
  <si>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</si>
  <si>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</si>
  <si>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</si>
  <si>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</si>
  <si>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</si>
  <si>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</si>
  <si>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</si>
  <si>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</si>
  <si>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</si>
  <si>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</si>
  <si>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</si>
  <si>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</si>
  <si>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</si>
  <si>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</si>
  <si>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</si>
  <si>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</si>
  <si>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</si>
  <si>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</si>
  <si>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</si>
  <si>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</si>
  <si>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</si>
  <si>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</si>
  <si>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</si>
  <si>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</si>
  <si>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</si>
  <si>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</si>
  <si>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</si>
  <si>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</si>
  <si>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</si>
  <si>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</si>
  <si>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</si>
  <si>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</si>
  <si>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</si>
  <si>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</si>
  <si>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</si>
  <si>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</si>
  <si>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</si>
  <si>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</si>
  <si>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</si>
  <si>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</si>
  <si>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</si>
  <si>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</si>
  <si>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</si>
  <si>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</si>
  <si>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</si>
  <si>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</si>
  <si>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</si>
  <si>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</si>
  <si>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</si>
  <si>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</si>
  <si>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</si>
  <si>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</si>
  <si>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</si>
  <si>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</si>
  <si>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</si>
  <si>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</si>
  <si>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</si>
  <si>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</si>
  <si>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</si>
  <si>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</si>
  <si>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</si>
  <si>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</si>
  <si>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</si>
  <si>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</si>
  <si>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</si>
  <si>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</si>
  <si>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</si>
  <si>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</si>
  <si>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</si>
  <si>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</si>
  <si>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</si>
  <si>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</si>
  <si>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</si>
  <si>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</si>
  <si>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</si>
  <si>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</si>
  <si>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</si>
  <si>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</si>
  <si>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</si>
  <si>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</si>
  <si>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</si>
  <si>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</si>
  <si>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</si>
  <si>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</si>
  <si>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</si>
  <si>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</si>
  <si>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</si>
  <si>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</si>
  <si>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</si>
  <si>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</si>
  <si>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</si>
  <si>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</si>
  <si>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</si>
  <si>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</si>
  <si>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</si>
  <si>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</si>
  <si>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</si>
  <si>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</si>
  <si>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</si>
  <si>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</si>
  <si>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</si>
  <si>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</si>
  <si>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</si>
  <si>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</si>
  <si>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</si>
  <si>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</si>
  <si>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</si>
  <si>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</si>
  <si>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</si>
  <si>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</si>
  <si>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</si>
  <si>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</si>
  <si>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</si>
  <si>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</si>
  <si>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</si>
  <si>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</si>
  <si>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</si>
  <si>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</si>
  <si>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</si>
  <si>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</si>
  <si>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</si>
  <si>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</si>
  <si>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</si>
  <si>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</si>
  <si>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</si>
  <si>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</si>
  <si>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</si>
  <si>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</si>
  <si>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</si>
  <si>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</si>
  <si>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</si>
  <si>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</si>
  <si>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</si>
  <si>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</si>
  <si>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</si>
  <si>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</si>
  <si>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</si>
  <si>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</si>
  <si>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</si>
  <si>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</si>
  <si>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</si>
  <si>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</si>
  <si>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</si>
  <si>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</si>
  <si>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</si>
  <si>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</si>
  <si>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</si>
  <si>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</si>
  <si>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</si>
  <si>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</si>
  <si>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</si>
  <si>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</si>
  <si>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</si>
  <si>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</si>
  <si>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</si>
  <si>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</si>
  <si>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</si>
  <si>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</si>
  <si>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</si>
  <si>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</si>
  <si>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</si>
  <si>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</si>
  <si>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</si>
  <si>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</si>
  <si>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</si>
  <si>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</si>
  <si>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</si>
  <si>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</si>
  <si>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</si>
  <si>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</si>
  <si>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</si>
  <si>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</si>
  <si>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</si>
  <si>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</si>
  <si>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</si>
  <si>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</si>
  <si>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</si>
  <si>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</si>
  <si>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</si>
  <si>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</si>
  <si>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</si>
  <si>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</si>
  <si>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</si>
  <si>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</si>
  <si>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</si>
  <si>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</si>
  <si>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</si>
  <si>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</si>
  <si>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</si>
  <si>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</si>
  <si>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</si>
  <si>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</si>
  <si>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</si>
  <si>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</si>
  <si>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</si>
  <si>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</si>
  <si>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</si>
  <si>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</si>
  <si>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</si>
  <si>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</si>
  <si>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</si>
  <si>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</si>
  <si>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</si>
  <si>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</si>
  <si>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</si>
  <si>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</si>
  <si>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</si>
  <si>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</si>
  <si>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</si>
  <si>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</si>
  <si>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</si>
  <si>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</si>
  <si>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</si>
  <si>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</si>
  <si>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</si>
  <si>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</si>
  <si>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</si>
  <si>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</si>
  <si>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</si>
  <si>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</si>
  <si>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</si>
  <si>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</si>
  <si>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</si>
  <si>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</si>
  <si>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</si>
  <si>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</si>
  <si>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</si>
  <si>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</si>
  <si>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</si>
  <si>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</si>
  <si>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</si>
  <si>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</si>
  <si>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</si>
  <si>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</si>
  <si>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</si>
  <si>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</si>
  <si>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</si>
  <si>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</si>
  <si>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</si>
  <si>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</si>
  <si>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</si>
  <si>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</si>
  <si>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</si>
  <si>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</si>
  <si>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</si>
  <si>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</si>
  <si>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</si>
  <si>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</si>
  <si>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</si>
  <si>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</si>
  <si>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</si>
  <si>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</si>
  <si>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</si>
  <si>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</si>
  <si>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</si>
  <si>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</si>
  <si>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</si>
  <si>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</si>
  <si>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</si>
  <si>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</si>
  <si>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</si>
  <si>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</si>
  <si>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</si>
  <si>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</si>
  <si>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</si>
  <si>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</si>
  <si>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</si>
  <si>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</si>
  <si>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</si>
  <si>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</si>
  <si>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</si>
  <si>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</si>
  <si>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</si>
  <si>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</si>
  <si>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</si>
  <si>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</si>
  <si>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</si>
  <si>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</si>
  <si>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</si>
  <si>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</si>
  <si>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</si>
  <si>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</si>
  <si>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</si>
  <si>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</si>
  <si>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</si>
  <si>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</si>
  <si>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</si>
  <si>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</si>
  <si>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</si>
  <si>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</si>
  <si>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</si>
  <si>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</si>
  <si>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</si>
  <si>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</si>
  <si>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</si>
  <si>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</si>
  <si>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</si>
  <si>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</si>
  <si>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</si>
  <si>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</si>
  <si>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</si>
  <si>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</si>
  <si>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</si>
  <si>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</si>
  <si>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</si>
  <si>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</si>
  <si>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</si>
  <si>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</si>
  <si>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</si>
  <si>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</si>
  <si>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</si>
  <si>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</si>
  <si>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</si>
  <si>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</si>
  <si>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</si>
  <si>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</si>
  <si>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</si>
  <si>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</si>
  <si>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</si>
  <si>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</si>
  <si>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</si>
  <si>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</si>
  <si>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</si>
  <si>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</si>
  <si>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</si>
  <si>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</si>
  <si>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</si>
  <si>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</si>
  <si>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</si>
  <si>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</si>
  <si>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</si>
  <si>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</si>
  <si>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</si>
  <si>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</si>
  <si>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</si>
  <si>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</si>
  <si>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</si>
  <si>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</si>
  <si>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</si>
  <si>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</si>
  <si>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</si>
  <si>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</si>
  <si>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</si>
  <si>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</si>
  <si>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</si>
  <si>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</si>
  <si>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</si>
  <si>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</si>
  <si>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</si>
  <si>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</si>
  <si>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</si>
  <si>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</si>
  <si>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</si>
  <si>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</si>
  <si>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</si>
  <si>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</si>
  <si>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</si>
  <si>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</si>
  <si>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</si>
  <si>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</si>
  <si>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</si>
  <si>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</si>
  <si>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</si>
  <si>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</si>
  <si>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</si>
  <si>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</si>
  <si>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</si>
  <si>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</si>
  <si>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</si>
  <si>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</si>
  <si>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</si>
  <si>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</si>
  <si>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</si>
  <si>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</si>
  <si>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</si>
  <si>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</si>
  <si>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</si>
  <si>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</si>
  <si>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</si>
  <si>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</si>
  <si>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</si>
  <si>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</si>
  <si>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</si>
  <si>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</si>
  <si>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</si>
  <si>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</si>
  <si>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</si>
  <si>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</si>
  <si>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</si>
  <si>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</si>
  <si>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</si>
  <si>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</si>
  <si>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</si>
  <si>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</si>
  <si>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</si>
  <si>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</si>
  <si>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</si>
  <si>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</si>
  <si>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</si>
  <si>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</si>
  <si>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</si>
  <si>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</si>
  <si>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</si>
  <si>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</si>
  <si>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</si>
  <si>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</si>
  <si>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</si>
  <si>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</si>
  <si>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</si>
  <si>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</si>
  <si>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</si>
  <si>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</si>
  <si>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</si>
  <si>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</si>
  <si>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</si>
  <si>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</si>
  <si>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</si>
  <si>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</si>
  <si>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</si>
  <si>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</si>
  <si>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</si>
  <si>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</si>
  <si>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</si>
  <si>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</si>
  <si>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</si>
  <si>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</si>
  <si>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</si>
  <si>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</si>
  <si>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</si>
  <si>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</si>
  <si>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</si>
  <si>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</si>
  <si>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</si>
  <si>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</si>
  <si>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</si>
  <si>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</si>
  <si>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</si>
  <si>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</si>
  <si>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</si>
  <si>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</si>
  <si>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</si>
  <si>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</si>
  <si>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</si>
  <si>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</si>
  <si>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</si>
  <si>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</si>
  <si>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</si>
  <si>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</si>
  <si>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</si>
  <si>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</si>
  <si>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</si>
  <si>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</si>
  <si>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</si>
  <si>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</si>
  <si>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</si>
  <si>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</si>
  <si>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</si>
  <si>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</si>
  <si>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</si>
  <si>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</si>
  <si>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</si>
  <si>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</si>
  <si>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</si>
  <si>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</si>
  <si>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</si>
  <si>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</si>
  <si>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</si>
  <si>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</si>
  <si>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</si>
  <si>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</si>
  <si>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</si>
  <si>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</si>
  <si>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</si>
  <si>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</si>
  <si>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</si>
  <si>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</si>
  <si>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</si>
  <si>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</si>
  <si>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</si>
  <si>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</si>
  <si>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</si>
  <si>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</si>
  <si>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</si>
  <si>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</si>
  <si>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</si>
  <si>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</si>
  <si>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</si>
  <si>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</si>
  <si>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</si>
  <si>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</si>
  <si>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</si>
  <si>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</si>
  <si>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</si>
  <si>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</si>
  <si>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</si>
  <si>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</si>
  <si>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</si>
  <si>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</si>
  <si>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</si>
  <si>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</si>
  <si>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</si>
  <si>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</si>
  <si>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</si>
  <si>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</si>
  <si>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</si>
  <si>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</si>
  <si>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</si>
  <si>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</si>
  <si>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</si>
  <si>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</si>
  <si>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</si>
  <si>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</si>
  <si>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</si>
  <si>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</si>
  <si>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</si>
  <si>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</si>
  <si>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</si>
  <si>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</si>
  <si>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</si>
  <si>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</si>
  <si>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</si>
  <si>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</si>
  <si>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</si>
  <si>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</si>
  <si>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</si>
  <si>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</si>
  <si>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</si>
  <si>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</si>
  <si>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</si>
  <si>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</si>
  <si>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</si>
  <si>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</si>
  <si>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</si>
  <si>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</si>
  <si>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</si>
  <si>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</si>
  <si>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</si>
  <si>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</si>
  <si>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</si>
  <si>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</si>
  <si>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</si>
  <si>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</si>
  <si>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</si>
  <si>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</si>
  <si>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</si>
  <si>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</si>
  <si>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</si>
  <si>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</si>
  <si>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</si>
  <si>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</si>
  <si>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</si>
  <si>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</si>
  <si>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</si>
  <si>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</si>
  <si>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</si>
  <si>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</si>
  <si>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</si>
  <si>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</si>
  <si>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</si>
  <si>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</si>
  <si>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</si>
  <si>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</si>
  <si>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</si>
  <si>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</si>
  <si>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</si>
  <si>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</si>
  <si>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</si>
  <si>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</si>
  <si>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</si>
  <si>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</si>
  <si>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</si>
  <si>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</si>
  <si>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</si>
  <si>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</si>
  <si>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</si>
  <si>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</si>
  <si>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</si>
  <si>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</si>
  <si>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</si>
  <si>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</si>
  <si>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</si>
  <si>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</si>
  <si>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</si>
  <si>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</si>
  <si>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</si>
  <si>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</si>
  <si>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</si>
  <si>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</si>
  <si>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</si>
  <si>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</si>
  <si>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</si>
  <si>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</si>
  <si>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</si>
  <si>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</si>
  <si>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</si>
  <si>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</si>
  <si>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</si>
  <si>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</si>
  <si>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</si>
  <si>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</si>
  <si>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</si>
  <si>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</si>
  <si>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</si>
  <si>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</si>
  <si>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</si>
  <si>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</si>
  <si>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</si>
  <si>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</si>
  <si>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</si>
  <si>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</si>
  <si>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</si>
  <si>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</si>
  <si>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</si>
  <si>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</si>
  <si>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</si>
  <si>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</si>
  <si>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</si>
  <si>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</si>
  <si>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</si>
  <si>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</si>
  <si>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</si>
  <si>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</si>
  <si>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</si>
  <si>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</si>
  <si>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</si>
  <si>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</si>
  <si>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</si>
  <si>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</si>
  <si>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</si>
  <si>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</si>
  <si>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</si>
  <si>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</si>
  <si>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</si>
  <si>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</si>
  <si>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</si>
  <si>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</si>
  <si>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</si>
  <si>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</si>
  <si>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</si>
  <si>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</si>
  <si>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</si>
  <si>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</si>
  <si>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</si>
  <si>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</si>
  <si>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</si>
  <si>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</si>
  <si>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</si>
  <si>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</si>
  <si>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</si>
  <si>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</si>
  <si>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</si>
  <si>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</si>
  <si>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</si>
  <si>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</si>
  <si>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</si>
  <si>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</si>
  <si>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</si>
  <si>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</si>
  <si>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</si>
  <si>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</si>
  <si>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</si>
  <si>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</si>
  <si>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</si>
  <si>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</si>
  <si>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</si>
  <si>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</si>
  <si>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</si>
  <si>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</si>
  <si>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</si>
  <si>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</si>
  <si>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</si>
  <si>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</si>
  <si>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</si>
  <si>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</si>
  <si>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</si>
  <si>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</si>
  <si>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</si>
  <si>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</si>
  <si>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</si>
  <si>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</si>
  <si>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</si>
  <si>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</si>
  <si>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</si>
  <si>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</si>
  <si>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</si>
  <si>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</si>
  <si>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</si>
  <si>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</si>
  <si>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</si>
  <si>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</si>
  <si>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</si>
  <si>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</si>
  <si>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</si>
  <si>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</si>
  <si>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</si>
  <si>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</si>
  <si>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</si>
  <si>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</si>
  <si>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</si>
  <si>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</si>
  <si>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</si>
  <si>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</si>
  <si>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</si>
  <si>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</si>
  <si>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</si>
  <si>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</si>
  <si>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</si>
  <si>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</si>
  <si>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</si>
  <si>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</si>
  <si>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</si>
  <si>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</si>
  <si>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</si>
  <si>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</si>
  <si>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</si>
  <si>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</si>
  <si>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</si>
  <si>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</si>
  <si>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</si>
  <si>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</si>
  <si>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</si>
  <si>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</si>
  <si>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</si>
  <si>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</si>
  <si>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</si>
  <si>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</si>
  <si>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</si>
  <si>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</si>
  <si>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</si>
  <si>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</si>
  <si>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</si>
  <si>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</si>
  <si>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</si>
  <si>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</si>
  <si>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</si>
  <si>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</si>
  <si>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</si>
  <si>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</si>
  <si>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</si>
  <si>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</si>
  <si>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</si>
  <si>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</si>
  <si>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</si>
  <si>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</si>
  <si>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</si>
  <si>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</si>
  <si>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</si>
  <si>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</si>
  <si>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</si>
  <si>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</si>
  <si>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</si>
  <si>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</si>
  <si>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</si>
  <si>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</si>
  <si>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</si>
  <si>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</si>
  <si>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</si>
  <si>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</si>
  <si>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</si>
  <si>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</si>
  <si>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</si>
  <si>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</si>
  <si>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</si>
  <si>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</si>
  <si>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</si>
  <si>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</si>
  <si>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</si>
  <si>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</si>
  <si>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</si>
  <si>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</si>
  <si>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</si>
  <si>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</si>
  <si>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</si>
  <si>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</si>
  <si>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</si>
  <si>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</si>
  <si>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</si>
  <si>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</si>
  <si>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</si>
  <si>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</si>
  <si>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</si>
  <si>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</si>
  <si>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</si>
  <si>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</si>
  <si>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</si>
  <si>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</si>
  <si>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</si>
  <si>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</si>
  <si>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</si>
  <si>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</si>
  <si>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</si>
  <si>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</si>
  <si>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</si>
  <si>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</si>
  <si>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</si>
  <si>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</si>
  <si>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</si>
  <si>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</si>
  <si>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</si>
  <si>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</si>
  <si>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</si>
  <si>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</si>
  <si>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</si>
  <si>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</si>
  <si>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</si>
  <si>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</si>
  <si>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</si>
  <si>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</si>
  <si>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</si>
  <si>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</si>
  <si>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</si>
  <si>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</si>
  <si>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</si>
  <si>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</si>
  <si>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</si>
  <si>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</si>
  <si>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</si>
  <si>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</si>
  <si>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</si>
  <si>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</si>
  <si>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</si>
  <si>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</si>
  <si>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</si>
  <si>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</si>
  <si>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</si>
  <si>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</si>
  <si>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</si>
  <si>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</si>
  <si>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</si>
  <si>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</si>
  <si>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</si>
  <si>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</si>
  <si>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</si>
  <si>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</si>
  <si>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</si>
  <si>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</si>
  <si>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</si>
  <si>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</si>
  <si>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</si>
  <si>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</si>
  <si>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</si>
  <si>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</si>
  <si>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</si>
  <si>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</si>
  <si>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</si>
  <si>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</si>
  <si>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</si>
  <si>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</si>
  <si>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</si>
  <si>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</si>
  <si>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</si>
  <si>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</si>
  <si>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</si>
  <si>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</si>
  <si>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</si>
  <si>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</si>
  <si>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</si>
  <si>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</si>
  <si>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</si>
  <si>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</si>
  <si>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</si>
  <si>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</si>
  <si>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</si>
  <si>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</si>
  <si>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</si>
  <si>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</si>
  <si>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</si>
  <si>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</si>
  <si>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</si>
  <si>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</si>
  <si>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</si>
  <si>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</si>
  <si>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</si>
  <si>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</si>
  <si>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</si>
  <si>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</si>
  <si>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</si>
  <si>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</si>
  <si>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</si>
  <si>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</si>
  <si>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</si>
  <si>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</si>
  <si>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</si>
  <si>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</si>
  <si>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</si>
  <si>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</si>
  <si>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</si>
  <si>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</si>
  <si>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</si>
  <si>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</si>
  <si>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</si>
  <si>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</si>
  <si>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</si>
  <si>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</si>
  <si>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</si>
  <si>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</si>
  <si>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</si>
  <si>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</si>
  <si>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</si>
  <si>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</si>
  <si>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</si>
  <si>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</si>
  <si>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</si>
  <si>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</si>
  <si>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</si>
  <si>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</si>
  <si>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</si>
  <si>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</si>
  <si>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</si>
  <si>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</si>
  <si>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</si>
  <si>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</si>
  <si>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</si>
  <si>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</si>
  <si>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</si>
  <si>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</si>
  <si>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</si>
  <si>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</si>
  <si>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</si>
  <si>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</si>
  <si>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</si>
  <si>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</si>
  <si>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</si>
  <si>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</si>
  <si>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</si>
  <si>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</si>
  <si>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</si>
  <si>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</si>
  <si>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</si>
  <si>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</si>
  <si>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</si>
  <si>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</si>
  <si>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</si>
  <si>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</si>
  <si>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</si>
  <si>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</si>
  <si>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</si>
  <si>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</si>
  <si>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</si>
  <si>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</si>
  <si>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</si>
  <si>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</si>
  <si>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</si>
  <si>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</si>
  <si>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</si>
  <si>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</si>
  <si>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</si>
  <si>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</si>
  <si>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</si>
  <si>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</si>
  <si>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</si>
  <si>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</si>
  <si>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</si>
  <si>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</si>
  <si>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</si>
  <si>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</si>
  <si>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</si>
  <si>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</si>
  <si>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</si>
  <si>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</si>
  <si>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</si>
  <si>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</si>
  <si>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</si>
  <si>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</si>
  <si>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</si>
  <si>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</si>
  <si>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</si>
  <si>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</si>
  <si>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</si>
  <si>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</si>
  <si>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</si>
  <si>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</si>
  <si>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</si>
  <si>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</si>
  <si>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</si>
  <si>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</si>
  <si>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</si>
  <si>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</si>
  <si>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</si>
  <si>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</si>
  <si>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</si>
  <si>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</si>
  <si>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</si>
  <si>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</si>
  <si>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</si>
  <si>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</si>
  <si>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</si>
  <si>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</si>
  <si>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</si>
  <si>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</si>
  <si>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</si>
  <si>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</si>
  <si>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</si>
  <si>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</si>
  <si>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</si>
  <si>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</si>
  <si>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</si>
  <si>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</si>
  <si>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</si>
  <si>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</si>
  <si>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</si>
  <si>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</si>
  <si>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</si>
  <si>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</si>
  <si>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</si>
  <si>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</si>
  <si>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</si>
  <si>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</si>
  <si>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</si>
  <si>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</si>
  <si>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</si>
  <si>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</si>
  <si>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</si>
  <si>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</si>
  <si>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</si>
  <si>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</si>
  <si>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</si>
  <si>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</si>
  <si>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</si>
  <si>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</si>
  <si>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</si>
  <si>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</si>
  <si>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</si>
  <si>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</si>
  <si>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</si>
  <si>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</si>
  <si>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</si>
  <si>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</si>
  <si>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</si>
  <si>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</si>
  <si>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</si>
  <si>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</si>
  <si>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</si>
  <si>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</si>
  <si>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</si>
  <si>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</si>
  <si>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</si>
  <si>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</si>
  <si>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</si>
  <si>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</si>
  <si>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</si>
  <si>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</si>
  <si>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</si>
  <si>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</si>
  <si>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</si>
  <si>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</si>
  <si>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</si>
  <si>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</si>
  <si>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</si>
  <si>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</si>
  <si>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</si>
  <si>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</si>
  <si>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</si>
  <si>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</si>
  <si>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</si>
  <si>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</si>
  <si>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</si>
  <si>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</si>
  <si>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</si>
  <si>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</si>
  <si>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</si>
  <si>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</si>
  <si>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</si>
  <si>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</si>
  <si>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</si>
  <si>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</si>
  <si>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</si>
  <si>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</si>
  <si>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</si>
  <si>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</si>
  <si>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</si>
  <si>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</si>
  <si>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</si>
  <si>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</si>
  <si>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</si>
  <si>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</si>
  <si>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</si>
  <si>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</si>
  <si>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</si>
  <si>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</si>
  <si>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</si>
  <si>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</si>
  <si>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</si>
  <si>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</si>
  <si>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</si>
  <si>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</si>
  <si>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</si>
  <si>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</si>
  <si>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</si>
  <si>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</si>
  <si>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</si>
  <si>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</si>
  <si>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</si>
  <si>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</si>
  <si>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</si>
  <si>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</si>
  <si>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</si>
  <si>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</si>
  <si>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</si>
  <si>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</si>
  <si>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</si>
  <si>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</si>
  <si>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</si>
  <si>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</si>
  <si>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</si>
  <si>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</si>
  <si>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</si>
  <si>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</si>
  <si>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</si>
  <si>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</si>
  <si>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</si>
  <si>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</si>
  <si>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</si>
  <si>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</si>
  <si>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</si>
  <si>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</si>
  <si>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</si>
  <si>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</si>
  <si>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</si>
  <si>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</si>
  <si>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</si>
  <si>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</si>
  <si>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</si>
  <si>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</si>
  <si>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</si>
  <si>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</si>
  <si>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</si>
  <si>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</si>
  <si>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</si>
  <si>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</si>
  <si>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</si>
  <si>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</si>
  <si>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</si>
  <si>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</si>
  <si>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</si>
  <si>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</si>
  <si>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</si>
  <si>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</si>
  <si>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</si>
  <si>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</si>
  <si>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</si>
  <si>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</si>
  <si>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</si>
  <si>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</si>
  <si>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</si>
  <si>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</si>
  <si>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</si>
  <si>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</si>
  <si>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</si>
  <si>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</si>
  <si>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</si>
  <si>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</si>
  <si>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</si>
  <si>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</si>
  <si>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</si>
  <si>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</si>
  <si>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</si>
  <si>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</si>
  <si>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</si>
  <si>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</si>
  <si>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</si>
  <si>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</si>
  <si>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</si>
  <si>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</si>
  <si>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</si>
  <si>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</si>
  <si>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</si>
  <si>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</si>
  <si>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</si>
  <si>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</si>
  <si>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</si>
  <si>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</si>
  <si>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</si>
  <si>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</si>
  <si>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</si>
  <si>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</si>
  <si>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</si>
  <si>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</si>
  <si>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</si>
  <si>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</si>
  <si>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</si>
  <si>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</si>
  <si>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</si>
  <si>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</si>
  <si>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</si>
  <si>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</si>
  <si>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</si>
  <si>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</si>
  <si>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</si>
  <si>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</si>
  <si>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</si>
  <si>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</si>
  <si>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</si>
  <si>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</si>
  <si>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</si>
  <si>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</si>
  <si>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</si>
  <si>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</si>
  <si>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</si>
  <si>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</si>
  <si>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</si>
  <si>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</si>
  <si>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</si>
  <si>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</si>
  <si>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</si>
  <si>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</si>
  <si>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</si>
  <si>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</si>
  <si>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</si>
  <si>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</si>
  <si>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</si>
  <si>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</si>
  <si>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</si>
  <si>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</si>
  <si>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</si>
  <si>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</si>
  <si>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</si>
  <si>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</si>
  <si>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</si>
  <si>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</si>
  <si>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</si>
  <si>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</si>
  <si>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</si>
  <si>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</si>
  <si>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</si>
  <si>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</si>
  <si>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</si>
  <si>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</si>
  <si>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</si>
  <si>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</si>
  <si>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</si>
  <si>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</si>
  <si>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</si>
  <si>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</si>
  <si>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</si>
  <si>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</si>
  <si>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</si>
  <si>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</si>
  <si>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</si>
  <si>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</si>
  <si>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</si>
  <si>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</si>
  <si>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</si>
  <si>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</si>
  <si>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</si>
  <si>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</si>
  <si>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</si>
  <si>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</si>
  <si>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</si>
  <si>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</si>
  <si>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</si>
  <si>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</si>
  <si>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</si>
  <si>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</si>
  <si>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</si>
  <si>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</si>
  <si>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</si>
  <si>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</si>
  <si>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</si>
  <si>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</si>
  <si>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</si>
  <si>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</si>
  <si>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</si>
  <si>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</si>
  <si>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</si>
  <si>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</si>
  <si>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</si>
  <si>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</si>
  <si>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</si>
  <si>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</si>
  <si>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</si>
  <si>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</si>
  <si>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</si>
  <si>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</si>
  <si>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</si>
  <si>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</si>
  <si>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</si>
  <si>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</si>
  <si>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</si>
  <si>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</si>
  <si>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</si>
  <si>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</si>
  <si>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</si>
  <si>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</si>
  <si>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</si>
  <si>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</si>
  <si>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</si>
  <si>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</si>
  <si>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</si>
  <si>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</si>
  <si>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</si>
  <si>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</si>
  <si>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</si>
  <si>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</si>
  <si>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</si>
  <si>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</si>
  <si>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</si>
  <si>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</si>
  <si>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</si>
  <si>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</si>
  <si>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</si>
  <si>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</si>
  <si>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</si>
  <si>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</si>
  <si>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</si>
  <si>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</si>
  <si>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</si>
  <si>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</si>
  <si>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</si>
  <si>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</si>
  <si>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</si>
  <si>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</si>
  <si>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</si>
  <si>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</si>
  <si>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</si>
  <si>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</si>
  <si>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</si>
  <si>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</si>
  <si>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</si>
  <si>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</si>
  <si>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</si>
  <si>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</si>
  <si>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</si>
  <si>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</si>
  <si>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</si>
  <si>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</si>
  <si>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</si>
  <si>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</si>
  <si>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</si>
  <si>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</si>
  <si>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</si>
  <si>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</si>
  <si>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</si>
  <si>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</si>
  <si>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</si>
  <si>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</si>
  <si>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</si>
  <si>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</si>
  <si>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</si>
  <si>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</si>
  <si>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</si>
  <si>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</si>
  <si>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</si>
  <si>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</si>
  <si>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</si>
  <si>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</si>
  <si>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</si>
  <si>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</si>
  <si>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</si>
  <si>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</si>
  <si>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</si>
  <si>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</si>
  <si>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</si>
  <si>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</si>
  <si>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</si>
  <si>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</si>
  <si>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</si>
  <si>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</si>
  <si>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</si>
  <si>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</si>
  <si>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</si>
  <si>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</si>
  <si>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</si>
  <si>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</si>
  <si>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</si>
  <si>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</si>
  <si>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</si>
  <si>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</si>
  <si>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</si>
  <si>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</si>
  <si>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</si>
  <si>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</si>
  <si>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</si>
  <si>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</si>
  <si>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</si>
  <si>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</si>
  <si>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</si>
  <si>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</si>
  <si>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</si>
  <si>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</si>
  <si>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</si>
  <si>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</si>
  <si>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</si>
  <si>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</si>
  <si>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</si>
  <si>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</si>
  <si>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</si>
  <si>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</si>
  <si>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</si>
  <si>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</si>
  <si>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</si>
  <si>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</si>
  <si>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</si>
  <si>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</si>
  <si>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</si>
  <si>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</si>
  <si>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</si>
  <si>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</si>
  <si>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</si>
  <si>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</si>
  <si>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</si>
  <si>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</si>
  <si>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</si>
  <si>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</si>
  <si>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</si>
  <si>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</si>
  <si>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</si>
  <si>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</si>
  <si>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</si>
  <si>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</si>
  <si>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</si>
  <si>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</si>
  <si>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</si>
  <si>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</si>
  <si>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</si>
  <si>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</si>
  <si>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</si>
  <si>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</si>
  <si>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</si>
  <si>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</si>
  <si>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</si>
  <si>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</si>
  <si>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</si>
  <si>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</si>
  <si>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</si>
  <si>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</si>
  <si>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</si>
  <si>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</si>
  <si>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</si>
  <si>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</si>
  <si>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</si>
  <si>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</si>
  <si>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</si>
  <si>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</si>
  <si>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</si>
  <si>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</si>
  <si>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</si>
  <si>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</si>
  <si>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</si>
  <si>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</si>
  <si>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</si>
  <si>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</si>
  <si>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</si>
  <si>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</si>
  <si>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</si>
  <si>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</si>
  <si>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</si>
  <si>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</si>
  <si>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</si>
  <si>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</si>
  <si>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</si>
  <si>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</si>
  <si>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</si>
  <si>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</si>
  <si>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</si>
  <si>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</si>
  <si>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</si>
  <si>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</si>
  <si>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</si>
  <si>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</si>
  <si>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</si>
  <si>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</si>
  <si>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</si>
  <si>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</si>
  <si>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</si>
  <si>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</si>
  <si>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</si>
  <si>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</si>
  <si>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</si>
  <si>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</si>
  <si>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</si>
  <si>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</si>
  <si>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</si>
  <si>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</si>
  <si>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</si>
  <si>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</si>
  <si>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</si>
  <si>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</si>
  <si>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</si>
  <si>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</si>
  <si>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</si>
  <si>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</si>
  <si>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</si>
  <si>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</si>
  <si>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</si>
  <si>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</si>
  <si>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</si>
  <si>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</si>
  <si>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</si>
  <si>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</si>
  <si>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</si>
  <si>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</si>
  <si>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</si>
  <si>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</si>
  <si>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</si>
  <si>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</si>
  <si>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</si>
  <si>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</si>
  <si>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</si>
  <si>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</si>
  <si>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</si>
  <si>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</si>
  <si>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</si>
  <si>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</si>
  <si>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</si>
  <si>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</si>
  <si>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</si>
  <si>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</si>
  <si>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</si>
  <si>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</si>
  <si>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</si>
  <si>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</si>
  <si>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</si>
  <si>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</si>
  <si>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</si>
  <si>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</si>
  <si>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</si>
  <si>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</si>
  <si>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</si>
  <si>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</si>
  <si>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</si>
  <si>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</si>
  <si>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</si>
  <si>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</si>
  <si>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</si>
  <si>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</si>
  <si>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</si>
  <si>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</si>
  <si>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</si>
  <si>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</si>
  <si>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</si>
  <si>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</si>
  <si>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</si>
  <si>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</si>
  <si>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</si>
  <si>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</si>
  <si>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</si>
  <si>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</si>
  <si>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</si>
  <si>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</si>
  <si>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</si>
  <si>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</si>
  <si>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</si>
  <si>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</si>
  <si>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</si>
  <si>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</si>
  <si>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</si>
  <si>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</si>
  <si>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</si>
  <si>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</si>
  <si>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</si>
  <si>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</si>
  <si>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</si>
  <si>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</si>
  <si>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</si>
  <si>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</si>
  <si>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</si>
  <si>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</si>
  <si>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</si>
  <si>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</si>
  <si>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</si>
  <si>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</si>
  <si>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</si>
  <si>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</si>
  <si>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</si>
  <si>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</si>
  <si>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</si>
  <si>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</si>
  <si>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</si>
  <si>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</si>
  <si>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</si>
  <si>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</si>
  <si>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</si>
  <si>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</si>
  <si>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</si>
  <si>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</si>
  <si>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</si>
  <si>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</si>
  <si>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</si>
  <si>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</si>
  <si>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</si>
  <si>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</si>
  <si>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</si>
  <si>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</si>
  <si>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</si>
  <si>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</si>
  <si>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</si>
  <si>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</si>
  <si>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</si>
  <si>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</si>
  <si>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</si>
  <si>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</si>
  <si>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</si>
  <si>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</si>
  <si>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</si>
  <si>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</si>
  <si>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</si>
  <si>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</si>
  <si>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</si>
  <si>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</si>
  <si>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</si>
  <si>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</si>
  <si>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</si>
  <si>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</si>
  <si>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</si>
  <si>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</si>
  <si>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</si>
  <si>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</si>
  <si>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</si>
  <si>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</si>
  <si>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</si>
  <si>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</si>
  <si>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</si>
  <si>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</si>
  <si>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</si>
  <si>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</si>
  <si>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</si>
  <si>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</si>
  <si>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</si>
  <si>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</si>
  <si>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</si>
  <si>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</si>
  <si>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</si>
  <si>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</si>
  <si>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</si>
  <si>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</si>
  <si>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</si>
  <si>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</si>
  <si>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</si>
  <si>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</si>
  <si>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</si>
  <si>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</si>
  <si>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</si>
  <si>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</si>
  <si>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</si>
  <si>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</si>
  <si>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</si>
  <si>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</si>
  <si>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</si>
  <si>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</si>
  <si>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</si>
  <si>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</si>
  <si>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</si>
  <si>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</si>
  <si>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</si>
  <si>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</si>
  <si>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</si>
  <si>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</si>
  <si>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</si>
  <si>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</si>
  <si>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</si>
  <si>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</si>
  <si>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</si>
  <si>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</si>
  <si>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</si>
  <si>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</si>
  <si>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</si>
  <si>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</si>
  <si>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</si>
  <si>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</si>
  <si>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</si>
  <si>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</si>
  <si>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</si>
  <si>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</si>
  <si>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</si>
  <si>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</si>
  <si>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</si>
  <si>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</si>
  <si>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</si>
  <si>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</si>
  <si>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</si>
  <si>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</si>
  <si>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</si>
  <si>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</si>
  <si>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</si>
  <si>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</si>
  <si>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</si>
  <si>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</si>
  <si>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</si>
  <si>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</si>
  <si>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</si>
  <si>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</si>
  <si>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</si>
  <si>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</si>
  <si>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</si>
  <si>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</si>
  <si>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</si>
  <si>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</si>
  <si>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</si>
  <si>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</si>
  <si>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</si>
  <si>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</si>
  <si>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</si>
  <si>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</si>
  <si>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</si>
  <si>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</si>
  <si>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</si>
  <si>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</si>
  <si>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</si>
  <si>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</si>
  <si>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</si>
  <si>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</si>
  <si>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</si>
  <si>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</si>
  <si>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</si>
  <si>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</si>
  <si>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</si>
  <si>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</si>
  <si>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</si>
  <si>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</si>
  <si>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</si>
  <si>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</si>
  <si>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</si>
  <si>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</si>
  <si>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</si>
  <si>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</si>
  <si>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</si>
  <si>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</si>
  <si>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</si>
  <si>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</si>
  <si>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</si>
  <si>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</si>
  <si>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</si>
  <si>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</si>
  <si>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</si>
  <si>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</si>
  <si>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</si>
  <si>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</si>
  <si>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</si>
  <si>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</si>
  <si>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</si>
  <si>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</si>
  <si>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</si>
  <si>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</si>
  <si>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</si>
  <si>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</si>
  <si>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</si>
  <si>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</si>
  <si>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</si>
  <si>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</si>
  <si>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</si>
  <si>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</si>
  <si>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</si>
  <si>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</si>
  <si>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</si>
  <si>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</si>
  <si>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</si>
  <si>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</si>
  <si>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</si>
  <si>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</si>
  <si>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</si>
  <si>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</si>
  <si>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</si>
  <si>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</si>
  <si>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</si>
  <si>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</si>
  <si>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</si>
  <si>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</si>
  <si>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</si>
  <si>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</si>
  <si>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</si>
  <si>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</si>
  <si>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</si>
  <si>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</si>
  <si>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</si>
  <si>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</si>
  <si>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</si>
  <si>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</si>
  <si>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</si>
  <si>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</si>
  <si>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</si>
  <si>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</si>
  <si>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</si>
  <si>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</si>
  <si>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</si>
  <si>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</si>
  <si>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</si>
  <si>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</si>
  <si>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</si>
  <si>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</si>
  <si>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</si>
  <si>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</si>
  <si>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</si>
  <si>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</si>
  <si>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</si>
  <si>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</si>
  <si>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</si>
  <si>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</si>
  <si>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</si>
  <si>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</si>
  <si>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</si>
  <si>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</si>
  <si>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</si>
  <si>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</si>
  <si>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</si>
  <si>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</si>
  <si>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</si>
  <si>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</si>
  <si>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</si>
  <si>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</si>
  <si>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</si>
  <si>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</si>
  <si>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</si>
  <si>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</si>
  <si>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</si>
  <si>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</si>
  <si>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</si>
  <si>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</si>
  <si>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</si>
  <si>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</si>
  <si>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</si>
  <si>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</si>
  <si>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</si>
  <si>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</si>
  <si>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</si>
  <si>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</si>
  <si>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</si>
  <si>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</si>
  <si>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</si>
  <si>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</si>
  <si>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</si>
  <si>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</si>
  <si>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</si>
  <si>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</si>
  <si>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</si>
  <si>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</si>
  <si>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</si>
  <si>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</si>
  <si>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</si>
  <si>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</si>
  <si>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</si>
  <si>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</si>
  <si>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</si>
  <si>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</si>
  <si>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</si>
  <si>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</si>
  <si>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</si>
  <si>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</si>
  <si>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</si>
  <si>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</si>
  <si>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</si>
  <si>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</si>
  <si>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</si>
  <si>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</si>
  <si>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</si>
  <si>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</si>
  <si>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</si>
  <si>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</si>
  <si>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</si>
  <si>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</si>
  <si>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</si>
  <si>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</si>
  <si>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</si>
  <si>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</si>
  <si>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</si>
  <si>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</si>
  <si>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</si>
  <si>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</si>
  <si>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</si>
  <si>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</si>
  <si>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</si>
  <si>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</si>
  <si>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</si>
  <si>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</si>
  <si>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</si>
  <si>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</si>
  <si>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</si>
  <si>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</si>
  <si>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</si>
  <si>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</si>
  <si>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</si>
  <si>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</si>
  <si>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</si>
  <si>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</si>
  <si>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</si>
  <si>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</si>
  <si>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</si>
  <si>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</si>
  <si>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</si>
  <si>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</si>
  <si>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</si>
  <si>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</si>
  <si>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</si>
  <si>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</si>
  <si>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</si>
  <si>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</si>
  <si>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</si>
  <si>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</si>
  <si>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</si>
  <si>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</si>
  <si>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</si>
  <si>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</si>
  <si>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</si>
  <si>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</si>
  <si>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</si>
  <si>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</si>
  <si>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</si>
  <si>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</si>
  <si>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</si>
  <si>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</si>
  <si>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</si>
  <si>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</si>
  <si>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</si>
  <si>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</si>
  <si>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</si>
  <si>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</si>
  <si>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</si>
  <si>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</si>
  <si>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</si>
  <si>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</si>
  <si>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</si>
  <si>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</si>
  <si>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</si>
  <si>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</si>
  <si>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</si>
  <si>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</si>
  <si>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</si>
  <si>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</si>
  <si>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</si>
  <si>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</si>
  <si>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</si>
  <si>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</si>
  <si>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</si>
  <si>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</si>
  <si>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</si>
  <si>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</si>
  <si>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</si>
  <si>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</si>
  <si>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</si>
  <si>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</si>
  <si>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</si>
  <si>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</si>
  <si>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</si>
  <si>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</si>
  <si>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</si>
  <si>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</si>
  <si>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</si>
  <si>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</si>
  <si>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</si>
  <si>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</si>
  <si>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</si>
  <si>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</si>
  <si>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</si>
  <si>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</si>
  <si>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</si>
  <si>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</si>
  <si>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</si>
  <si>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</si>
  <si>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</si>
  <si>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</si>
  <si>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</si>
  <si>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</si>
  <si>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</si>
  <si>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</si>
  <si>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</si>
  <si>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</si>
  <si>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</si>
  <si>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</si>
  <si>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</si>
  <si>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</si>
  <si>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</si>
  <si>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</si>
  <si>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</si>
  <si>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</si>
  <si>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</si>
  <si>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</si>
  <si>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</si>
  <si>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</si>
  <si>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</si>
  <si>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</si>
  <si>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</si>
  <si>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</si>
  <si>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</si>
  <si>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</si>
  <si>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</si>
  <si>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</si>
  <si>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</si>
  <si>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</si>
  <si>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</si>
  <si>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</si>
  <si>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</si>
  <si>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</si>
  <si>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</si>
  <si>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</si>
  <si>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</si>
  <si>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</si>
  <si>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</si>
  <si>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</si>
  <si>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</si>
  <si>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</si>
  <si>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</si>
  <si>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</si>
  <si>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</si>
  <si>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</si>
  <si>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</si>
  <si>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</si>
  <si>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</si>
  <si>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</si>
  <si>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</si>
  <si>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</si>
  <si>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</si>
  <si>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</si>
  <si>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</si>
  <si>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</si>
  <si>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</si>
  <si>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</si>
  <si>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</si>
  <si>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</si>
  <si>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</si>
  <si>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</si>
  <si>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</si>
  <si>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</si>
  <si>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</si>
  <si>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</si>
  <si>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</si>
  <si>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</si>
  <si>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</si>
  <si>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</si>
  <si>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</si>
  <si>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</si>
  <si>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</si>
  <si>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</si>
  <si>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</si>
  <si>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</si>
  <si>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</si>
  <si>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</si>
  <si>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</si>
  <si>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</si>
  <si>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</si>
  <si>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</si>
  <si>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</si>
  <si>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</si>
  <si>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</si>
  <si>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</si>
  <si>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</si>
  <si>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</si>
  <si>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</si>
  <si>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</si>
  <si>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</si>
  <si>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</si>
  <si>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</si>
  <si>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</si>
  <si>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</si>
  <si>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</si>
  <si>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</si>
  <si>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</si>
  <si>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</si>
  <si>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</si>
  <si>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</si>
  <si>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</si>
  <si>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</si>
  <si>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</si>
  <si>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</si>
  <si>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</si>
  <si>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</si>
  <si>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</si>
  <si>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</si>
  <si>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</si>
  <si>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</si>
  <si>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</si>
  <si>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</si>
  <si>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</si>
  <si>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</si>
  <si>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</si>
  <si>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</si>
  <si>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</si>
  <si>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</si>
  <si>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</si>
  <si>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</si>
  <si>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</si>
  <si>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</si>
  <si>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</si>
  <si>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</si>
  <si>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</si>
  <si>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</si>
  <si>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</si>
  <si>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</si>
  <si>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</si>
  <si>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</si>
  <si>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</si>
  <si>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</si>
  <si>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</si>
  <si>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</si>
  <si>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</si>
  <si>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</si>
  <si>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</si>
  <si>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</si>
  <si>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</si>
  <si>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</si>
  <si>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</si>
  <si>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</si>
  <si>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</si>
  <si>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</si>
  <si>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</si>
  <si>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</si>
  <si>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</si>
  <si>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</si>
  <si>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</si>
  <si>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</si>
  <si>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</si>
  <si>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</si>
  <si>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</si>
  <si>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</si>
  <si>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</si>
  <si>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</si>
  <si>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</si>
  <si>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</si>
  <si>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</si>
  <si>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</si>
  <si>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</si>
  <si>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</si>
  <si>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</si>
  <si>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</si>
  <si>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</si>
  <si>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</si>
  <si>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</si>
  <si>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</si>
  <si>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</si>
  <si>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</si>
  <si>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</si>
  <si>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</si>
  <si>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</si>
  <si>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</si>
  <si>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</si>
  <si>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</si>
  <si>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</si>
  <si>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</si>
  <si>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</si>
  <si>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</si>
  <si>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</si>
  <si>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</si>
  <si>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</si>
  <si>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</si>
  <si>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</si>
  <si>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</si>
  <si>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</si>
  <si>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</si>
  <si>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</si>
  <si>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</si>
  <si>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</si>
  <si>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</si>
  <si>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</si>
  <si>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</si>
  <si>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</si>
  <si>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</si>
  <si>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</si>
  <si>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</si>
  <si>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</si>
  <si>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</si>
  <si>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</si>
  <si>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</si>
  <si>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</si>
  <si>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</si>
  <si>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</si>
  <si>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</si>
  <si>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</si>
  <si>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</si>
  <si>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</si>
  <si>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</si>
  <si>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</si>
  <si>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</si>
  <si>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</si>
  <si>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</si>
  <si>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</si>
  <si>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</si>
  <si>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</si>
  <si>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</si>
  <si>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</si>
  <si>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</si>
  <si>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</si>
  <si>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</si>
  <si>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</si>
  <si>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</si>
  <si>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</si>
  <si>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</si>
  <si>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</si>
  <si>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</si>
  <si>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</si>
  <si>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</si>
  <si>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</si>
  <si>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</si>
  <si>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</si>
  <si>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</si>
  <si>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</si>
  <si>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</si>
  <si>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</si>
  <si>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</si>
  <si>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</si>
  <si>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</si>
  <si>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</si>
  <si>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</si>
  <si>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</si>
  <si>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</si>
  <si>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</si>
  <si>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</si>
  <si>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</si>
  <si>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</si>
  <si>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</si>
  <si>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</si>
  <si>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</si>
  <si>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</si>
  <si>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</si>
  <si>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</si>
  <si>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</si>
  <si>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</si>
  <si>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</si>
  <si>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</si>
  <si>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</si>
  <si>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</si>
  <si>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</si>
  <si>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</si>
  <si>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</si>
  <si>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</si>
  <si>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</si>
  <si>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</si>
  <si>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</si>
  <si>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</si>
  <si>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</si>
  <si>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</si>
  <si>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</si>
  <si>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</si>
  <si>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</si>
  <si>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</si>
  <si>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</si>
  <si>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</si>
  <si>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</si>
  <si>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</si>
  <si>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</si>
  <si>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</si>
  <si>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</si>
  <si>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</si>
  <si>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</si>
  <si>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</si>
  <si>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</si>
  <si>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</si>
  <si>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</si>
  <si>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</si>
  <si>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</si>
  <si>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</si>
  <si>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</si>
  <si>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</si>
  <si>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</si>
  <si>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</si>
  <si>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</si>
  <si>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</si>
  <si>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</si>
  <si>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</si>
  <si>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</si>
  <si>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</si>
  <si>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</si>
  <si>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</si>
  <si>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</si>
  <si>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</si>
  <si>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</si>
  <si>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</si>
  <si>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</si>
  <si>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</si>
  <si>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</si>
  <si>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</si>
  <si>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</si>
  <si>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</si>
  <si>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</si>
  <si>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</si>
  <si>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</si>
  <si>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</si>
  <si>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</si>
  <si>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</si>
  <si>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</si>
  <si>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</si>
  <si>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</si>
  <si>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</si>
  <si>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</si>
  <si>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</si>
  <si>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</si>
  <si>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</si>
  <si>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</si>
  <si>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</si>
  <si>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</si>
  <si>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</si>
  <si>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</si>
  <si>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</si>
  <si>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</si>
  <si>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</si>
  <si>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</si>
  <si>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</si>
  <si>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</si>
  <si>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</si>
  <si>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</si>
  <si>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</si>
  <si>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</si>
  <si>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</si>
  <si>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</si>
  <si>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</si>
  <si>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</si>
  <si>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</si>
  <si>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</si>
  <si>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</si>
  <si>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</si>
  <si>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</si>
  <si>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</si>
  <si>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</si>
  <si>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</si>
  <si>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</si>
  <si>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</si>
  <si>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</si>
  <si>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</si>
  <si>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</si>
  <si>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</si>
  <si>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</si>
  <si>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</si>
  <si>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</si>
  <si>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</si>
  <si>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</si>
  <si>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</si>
  <si>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</si>
  <si>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</si>
  <si>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</si>
  <si>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</si>
  <si>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</si>
  <si>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</si>
  <si>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</si>
  <si>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</si>
  <si>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</si>
  <si>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</si>
  <si>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</si>
  <si>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</si>
  <si>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</si>
  <si>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</si>
  <si>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</si>
  <si>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</si>
  <si>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</si>
  <si>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</si>
  <si>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</si>
  <si>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</si>
  <si>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</si>
  <si>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</si>
  <si>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</si>
  <si>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</si>
  <si>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</si>
  <si>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</si>
  <si>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</si>
  <si>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</si>
  <si>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</si>
  <si>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</si>
  <si>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</si>
  <si>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</si>
  <si>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</si>
  <si>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</si>
  <si>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</si>
  <si>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</si>
  <si>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</si>
  <si>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</si>
  <si>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</si>
  <si>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</si>
  <si>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</si>
  <si>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</si>
  <si>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</si>
  <si>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</si>
  <si>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</si>
  <si>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</si>
  <si>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</si>
  <si>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</si>
  <si>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</si>
  <si>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</si>
  <si>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</si>
  <si>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</si>
  <si>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</si>
  <si>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</si>
  <si>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</si>
  <si>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</si>
  <si>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</si>
  <si>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</si>
  <si>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</si>
  <si>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</si>
  <si>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</si>
  <si>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</si>
  <si>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</si>
  <si>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</si>
  <si>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</si>
  <si>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</si>
  <si>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</si>
  <si>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</si>
  <si>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</si>
  <si>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</si>
  <si>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</si>
  <si>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</si>
  <si>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</si>
  <si>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</si>
  <si>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</si>
  <si>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</si>
  <si>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</si>
  <si>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</si>
  <si>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</si>
  <si>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</si>
  <si>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</si>
  <si>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</si>
  <si>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</si>
  <si>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</si>
  <si>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</si>
  <si>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</si>
  <si>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</si>
  <si>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</si>
  <si>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</si>
  <si>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</si>
  <si>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</si>
  <si>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</si>
  <si>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</si>
  <si>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</si>
  <si>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</si>
  <si>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</si>
  <si>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</si>
  <si>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</si>
  <si>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</si>
  <si>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</si>
  <si>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</si>
  <si>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</si>
  <si>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</si>
  <si>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</si>
  <si>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</si>
  <si>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</si>
  <si>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</si>
  <si>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</si>
  <si>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</si>
  <si>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</si>
  <si>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</si>
  <si>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</si>
  <si>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</si>
  <si>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</si>
  <si>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</si>
  <si>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</si>
  <si>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</si>
  <si>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</si>
  <si>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</si>
  <si>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</si>
  <si>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</si>
  <si>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</si>
  <si>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</si>
  <si>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</si>
  <si>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</si>
  <si>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</si>
  <si>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</si>
  <si>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</si>
  <si>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</si>
  <si>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</si>
  <si>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</si>
  <si>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</si>
  <si>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</si>
  <si>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</si>
  <si>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</si>
  <si>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</si>
  <si>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</si>
  <si>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</si>
  <si>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</si>
  <si>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</si>
  <si>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</si>
  <si>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</si>
  <si>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</si>
  <si>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</si>
  <si>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</si>
  <si>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</si>
  <si>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</si>
  <si>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</si>
  <si>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</si>
  <si>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</si>
  <si>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</si>
  <si>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</si>
  <si>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</si>
  <si>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</si>
  <si>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</si>
  <si>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</si>
  <si>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</si>
  <si>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</si>
  <si>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</si>
  <si>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</si>
  <si>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</si>
  <si>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</si>
  <si>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</si>
  <si>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</si>
  <si>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</si>
  <si>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</si>
  <si>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</si>
  <si>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</si>
  <si>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</si>
  <si>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</si>
  <si>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</si>
  <si>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</si>
  <si>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</si>
  <si>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</si>
  <si>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</si>
  <si>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</si>
  <si>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</si>
  <si>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</si>
  <si>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</si>
  <si>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</si>
  <si>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</si>
  <si>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</si>
  <si>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</si>
  <si>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</si>
  <si>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</si>
  <si>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</si>
  <si>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</si>
  <si>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</si>
  <si>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</si>
  <si>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</si>
  <si>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</si>
  <si>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</si>
  <si>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</si>
  <si>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</si>
  <si>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</si>
  <si>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</si>
  <si>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</si>
  <si>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</si>
  <si>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</si>
  <si>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</si>
  <si>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</si>
  <si>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</si>
  <si>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</si>
  <si>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</si>
  <si>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</si>
  <si>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</si>
  <si>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</si>
  <si>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</si>
  <si>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</si>
  <si>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</si>
  <si>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</si>
  <si>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</si>
  <si>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</si>
  <si>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</si>
  <si>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</si>
  <si>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</si>
  <si>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</si>
  <si>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</si>
  <si>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</si>
  <si>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</si>
  <si>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</si>
  <si>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</si>
  <si>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</si>
  <si>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</si>
  <si>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</si>
  <si>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</si>
  <si>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</si>
  <si>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</si>
  <si>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</si>
  <si>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</si>
  <si>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</si>
  <si>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</si>
  <si>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</si>
  <si>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</si>
  <si>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</si>
  <si>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</si>
  <si>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</si>
  <si>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</si>
  <si>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</si>
  <si>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</si>
  <si>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</si>
  <si>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</si>
  <si>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</si>
  <si>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</si>
  <si>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</si>
  <si>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</si>
  <si>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</si>
  <si>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</si>
  <si>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</si>
  <si>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</si>
  <si>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</si>
  <si>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</si>
  <si>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</si>
  <si>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</si>
  <si>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</si>
  <si>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</si>
  <si>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</si>
  <si>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</si>
  <si>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</si>
  <si>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</si>
  <si>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</si>
  <si>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</si>
  <si>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</si>
  <si>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</si>
  <si>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</si>
  <si>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</si>
  <si>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</si>
  <si>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</si>
  <si>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</si>
  <si>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</si>
  <si>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</si>
  <si>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</si>
  <si>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</si>
  <si>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</si>
  <si>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</si>
  <si>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</si>
  <si>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</si>
  <si>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</si>
  <si>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</si>
  <si>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</si>
  <si>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</si>
  <si>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</si>
  <si>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</si>
  <si>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</si>
  <si>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</si>
  <si>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</si>
  <si>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</si>
  <si>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</si>
  <si>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</si>
  <si>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</si>
  <si>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</si>
  <si>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</si>
  <si>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</si>
  <si>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</si>
  <si>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</si>
  <si>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</si>
  <si>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</si>
  <si>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</si>
  <si>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</si>
  <si>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</si>
  <si>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</si>
  <si>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</si>
  <si>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</si>
  <si>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</si>
  <si>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</si>
  <si>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</si>
  <si>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</si>
  <si>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</si>
  <si>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</si>
  <si>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</si>
  <si>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</si>
  <si>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</si>
  <si>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</si>
  <si>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</si>
  <si>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</si>
  <si>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</si>
  <si>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</si>
  <si>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</si>
  <si>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</si>
  <si>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</si>
  <si>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</si>
  <si>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</si>
  <si>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</si>
  <si>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</si>
  <si>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</si>
  <si>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</si>
  <si>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</si>
  <si>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</si>
  <si>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</si>
  <si>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</si>
  <si>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</si>
  <si>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</si>
  <si>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</si>
  <si>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</si>
  <si>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</si>
  <si>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</si>
  <si>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</si>
  <si>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</si>
  <si>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</si>
  <si>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</si>
  <si>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</si>
  <si>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</si>
  <si>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</si>
  <si>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</si>
  <si>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</si>
  <si>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</si>
  <si>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</si>
  <si>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</si>
  <si>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</si>
  <si>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</si>
  <si>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</si>
  <si>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</si>
  <si>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</si>
  <si>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</si>
  <si>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</si>
  <si>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</si>
  <si>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</si>
  <si>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</si>
  <si>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</si>
  <si>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</si>
  <si>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</si>
  <si>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</si>
  <si>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</si>
  <si>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</si>
  <si>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</si>
  <si>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</si>
  <si>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</si>
  <si>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</si>
  <si>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</si>
  <si>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</si>
  <si>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</si>
  <si>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</si>
  <si>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</si>
  <si>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</si>
  <si>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</si>
  <si>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</si>
  <si>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</si>
  <si>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</si>
  <si>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</si>
  <si>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</si>
  <si>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</si>
  <si>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</si>
  <si>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</si>
  <si>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</si>
  <si>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</si>
  <si>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</si>
  <si>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</si>
  <si>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</si>
  <si>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</si>
  <si>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</si>
  <si>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</si>
  <si>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</si>
  <si>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</si>
  <si>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</si>
  <si>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</si>
  <si>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</si>
  <si>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</si>
  <si>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</si>
  <si>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</si>
  <si>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</si>
  <si>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</si>
  <si>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</si>
  <si>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</si>
  <si>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</si>
  <si>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</si>
  <si>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</si>
  <si>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</si>
  <si>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</si>
  <si>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</si>
  <si>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</si>
  <si>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</si>
  <si>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</si>
  <si>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</si>
  <si>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</si>
  <si>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</si>
  <si>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</si>
  <si>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</si>
  <si>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</si>
  <si>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</si>
  <si>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</si>
  <si>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</si>
  <si>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</si>
  <si>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</si>
  <si>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</si>
  <si>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</si>
  <si>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</si>
  <si>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</si>
  <si>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</si>
  <si>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</si>
  <si>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</si>
  <si>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</si>
  <si>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</si>
  <si>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</si>
  <si>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</si>
  <si>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</si>
  <si>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</si>
  <si>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</si>
  <si>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</si>
  <si>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</si>
  <si>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</si>
  <si>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</si>
  <si>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</si>
  <si>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</si>
  <si>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</si>
  <si>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</si>
  <si>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</si>
  <si>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</si>
  <si>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</si>
  <si>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</si>
  <si>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</si>
  <si>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</si>
  <si>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</si>
  <si>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</si>
  <si>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</si>
  <si>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</si>
  <si>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</si>
  <si>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</si>
  <si>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</si>
  <si>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</si>
  <si>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</si>
  <si>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</si>
  <si>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</si>
  <si>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</si>
  <si>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</si>
  <si>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</si>
  <si>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</si>
  <si>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</si>
  <si>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</si>
  <si>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</si>
  <si>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</si>
  <si>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</si>
  <si>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</si>
  <si>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</si>
  <si>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</si>
  <si>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</si>
  <si>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</si>
  <si>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</si>
  <si>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</si>
  <si>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</si>
  <si>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</si>
  <si>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</si>
  <si>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</si>
  <si>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</si>
  <si>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</si>
  <si>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</si>
  <si>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</si>
  <si>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</si>
  <si>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</si>
  <si>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</si>
  <si>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</si>
  <si>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</si>
  <si>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</si>
  <si>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</si>
  <si>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</si>
  <si>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</si>
  <si>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</si>
  <si>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</si>
  <si>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</si>
  <si>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</si>
  <si>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</si>
  <si>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</si>
  <si>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</si>
  <si>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</si>
  <si>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</si>
  <si>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</si>
  <si>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</si>
  <si>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</si>
  <si>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</si>
  <si>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</si>
  <si>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</si>
  <si>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</si>
  <si>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</si>
  <si>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</si>
  <si>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</si>
  <si>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</si>
  <si>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</si>
  <si>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</si>
  <si>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</si>
  <si>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</si>
  <si>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</si>
  <si>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</si>
  <si>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</si>
  <si>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</si>
  <si>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</si>
  <si>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</si>
  <si>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</si>
  <si>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</si>
  <si>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</si>
  <si>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</si>
  <si>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</si>
  <si>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</si>
  <si>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</si>
  <si>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</si>
  <si>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</si>
  <si>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</si>
  <si>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</si>
  <si>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</si>
  <si>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</si>
  <si>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</si>
  <si>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</si>
  <si>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</si>
  <si>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</si>
  <si>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</si>
  <si>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</si>
  <si>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</si>
  <si>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</si>
  <si>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</si>
  <si>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</si>
  <si>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</si>
  <si>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</si>
  <si>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</si>
  <si>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</si>
  <si>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</si>
  <si>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</si>
  <si>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</si>
  <si>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</si>
  <si>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</si>
  <si>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</si>
  <si>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</si>
  <si>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</si>
  <si>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</si>
  <si>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</si>
  <si>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</si>
  <si>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</si>
  <si>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</si>
  <si>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</si>
  <si>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</si>
  <si>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</si>
  <si>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</si>
  <si>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</si>
  <si>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</si>
  <si>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</si>
  <si>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</si>
  <si>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</si>
  <si>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</si>
  <si>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</si>
  <si>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</si>
  <si>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</si>
  <si>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</si>
  <si>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</si>
  <si>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</si>
  <si>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</si>
  <si>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</si>
  <si>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</si>
  <si>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</si>
  <si>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</si>
  <si>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</si>
  <si>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</si>
  <si>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</si>
  <si>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</si>
  <si>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</si>
  <si>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</si>
  <si>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</si>
  <si>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</si>
  <si>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</si>
  <si>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</si>
  <si>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</si>
  <si>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</si>
  <si>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</si>
  <si>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</si>
  <si>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</si>
  <si>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</si>
  <si>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</si>
  <si>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</si>
  <si>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</si>
  <si>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</si>
  <si>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</si>
  <si>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</si>
  <si>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</si>
  <si>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</si>
  <si>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</si>
  <si>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</si>
  <si>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</si>
  <si>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</si>
  <si>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</si>
  <si>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</si>
  <si>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</si>
  <si>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</si>
  <si>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</si>
  <si>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</si>
  <si>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</si>
  <si>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</si>
  <si>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</si>
  <si>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</si>
  <si>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</si>
  <si>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</si>
  <si>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</si>
  <si>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</si>
  <si>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</si>
  <si>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</si>
  <si>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</si>
  <si>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</si>
  <si>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</si>
  <si>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</si>
  <si>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</si>
  <si>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</si>
  <si>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</si>
  <si>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</si>
  <si>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</si>
  <si>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</si>
  <si>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</si>
  <si>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</si>
  <si>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</si>
  <si>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</si>
  <si>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</si>
  <si>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</si>
  <si>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</si>
  <si>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</si>
  <si>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</si>
  <si>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</si>
  <si>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</si>
  <si>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</si>
  <si>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</si>
  <si>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</si>
  <si>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</si>
  <si>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</si>
  <si>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</si>
  <si>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</si>
  <si>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</si>
  <si>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</si>
  <si>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</si>
  <si>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</si>
  <si>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</si>
  <si>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</si>
  <si>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</si>
  <si>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</si>
  <si>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</si>
  <si>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</si>
  <si>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</si>
  <si>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</si>
  <si>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</si>
  <si>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</si>
  <si>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</si>
  <si>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</si>
  <si>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</si>
  <si>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</si>
  <si>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</si>
  <si>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</si>
  <si>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</si>
  <si>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</si>
  <si>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</si>
  <si>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</si>
  <si>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</si>
  <si>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</si>
  <si>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</si>
  <si>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</si>
  <si>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</si>
  <si>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</si>
  <si>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</si>
  <si>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</si>
  <si>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</si>
  <si>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</si>
  <si>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</si>
  <si>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</si>
  <si>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</si>
  <si>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</si>
  <si>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</si>
  <si>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</si>
  <si>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</si>
  <si>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</si>
  <si>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</si>
  <si>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</si>
  <si>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</si>
  <si>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</si>
  <si>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</si>
  <si>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</si>
  <si>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</si>
  <si>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</si>
  <si>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</si>
  <si>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</si>
  <si>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</si>
  <si>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</si>
  <si>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</si>
  <si>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</si>
  <si>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</si>
  <si>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</si>
  <si>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</si>
  <si>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</si>
  <si>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</si>
  <si>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</si>
  <si>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</si>
  <si>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</si>
  <si>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</si>
  <si>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</si>
  <si>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</si>
  <si>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</si>
  <si>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</si>
  <si>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</si>
  <si>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</si>
  <si>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</si>
  <si>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</si>
  <si>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</si>
  <si>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</si>
  <si>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</si>
  <si>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</si>
  <si>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</si>
  <si>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</si>
  <si>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</si>
  <si>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</si>
  <si>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</si>
  <si>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</si>
  <si>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</si>
  <si>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</si>
  <si>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</si>
  <si>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</si>
  <si>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</si>
  <si>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</si>
  <si>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</si>
  <si>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</si>
  <si>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</si>
  <si>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</si>
  <si>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</si>
  <si>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</si>
  <si>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</si>
  <si>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</si>
  <si>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</si>
  <si>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</si>
  <si>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</si>
  <si>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</si>
  <si>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</si>
  <si>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</si>
  <si>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</si>
  <si>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</si>
  <si>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</si>
  <si>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</si>
  <si>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</si>
  <si>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</si>
  <si>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</si>
  <si>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</si>
  <si>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</si>
  <si>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</si>
  <si>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</si>
  <si>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</si>
  <si>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</si>
  <si>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</si>
  <si>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</si>
  <si>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</si>
  <si>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</si>
  <si>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</si>
  <si>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</si>
  <si>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</si>
  <si>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</si>
  <si>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</si>
  <si>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</si>
  <si>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</si>
  <si>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</si>
  <si>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</si>
  <si>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</si>
  <si>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</si>
  <si>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</si>
  <si>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</si>
  <si>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</si>
  <si>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</si>
  <si>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</si>
  <si>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</si>
  <si>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</si>
  <si>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</si>
  <si>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</si>
  <si>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</si>
  <si>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</si>
  <si>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</si>
  <si>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</si>
  <si>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</si>
  <si>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</si>
  <si>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</si>
  <si>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</si>
  <si>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</si>
  <si>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</si>
  <si>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</si>
  <si>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</si>
  <si>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</si>
  <si>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</si>
  <si>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</si>
  <si>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</si>
  <si>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</si>
  <si>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</si>
  <si>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</si>
  <si>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</si>
  <si>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</si>
  <si>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</si>
  <si>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</si>
  <si>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</si>
  <si>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</si>
  <si>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</si>
  <si>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</si>
  <si>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</si>
  <si>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</si>
  <si>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</si>
  <si>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</si>
  <si>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</si>
  <si>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</si>
  <si>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</si>
  <si>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</si>
  <si>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</si>
  <si>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</si>
  <si>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</si>
  <si>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</si>
  <si>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</si>
  <si>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</si>
  <si>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</si>
  <si>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</si>
  <si>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</si>
  <si>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</si>
  <si>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</si>
  <si>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</si>
  <si>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</si>
  <si>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</si>
  <si>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</si>
  <si>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</si>
  <si>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</si>
  <si>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</si>
  <si>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</si>
  <si>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</si>
  <si>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</si>
  <si>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</si>
  <si>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</si>
  <si>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</si>
  <si>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</si>
  <si>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</si>
  <si>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</si>
  <si>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</si>
  <si>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</si>
  <si>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</si>
  <si>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</si>
  <si>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</si>
  <si>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</si>
  <si>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</si>
  <si>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</si>
  <si>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</si>
  <si>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</si>
  <si>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</si>
  <si>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</si>
  <si>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</si>
  <si>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</si>
  <si>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</si>
  <si>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</si>
  <si>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</si>
  <si>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</si>
  <si>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</si>
  <si>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</si>
  <si>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</si>
  <si>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</si>
  <si>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</si>
  <si>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</si>
  <si>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</si>
  <si>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</si>
  <si>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</si>
  <si>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</si>
  <si>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</si>
  <si>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</si>
  <si>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</si>
  <si>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</si>
  <si>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</si>
  <si>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</si>
  <si>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</si>
  <si>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</si>
  <si>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</si>
  <si>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</si>
  <si>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</si>
  <si>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</si>
  <si>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</si>
  <si>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</si>
  <si>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</si>
  <si>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</si>
  <si>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</si>
  <si>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</si>
  <si>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</si>
  <si>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</si>
  <si>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</si>
  <si>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</si>
  <si>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</si>
  <si>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</si>
  <si>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</si>
  <si>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</si>
  <si>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</si>
  <si>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</si>
  <si>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</si>
  <si>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</si>
  <si>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</si>
  <si>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</si>
  <si>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</si>
  <si>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</si>
  <si>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</si>
  <si>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</si>
  <si>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</si>
  <si>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</si>
  <si>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</si>
  <si>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</si>
  <si>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</si>
  <si>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</si>
  <si>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</si>
  <si>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</si>
  <si>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</si>
  <si>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</si>
  <si>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</si>
  <si>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</si>
  <si>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</si>
  <si>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</si>
  <si>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</si>
  <si>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</si>
  <si>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</si>
  <si>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</si>
  <si>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</si>
  <si>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</si>
  <si>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</si>
  <si>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</si>
  <si>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</si>
  <si>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</si>
  <si>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</si>
  <si>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</si>
  <si>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</si>
  <si>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</si>
  <si>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</si>
  <si>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</si>
  <si>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</si>
  <si>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</si>
  <si>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</si>
  <si>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</si>
  <si>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</si>
  <si>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</si>
  <si>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</si>
  <si>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</si>
  <si>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</si>
  <si>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</si>
  <si>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</si>
  <si>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</si>
  <si>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</si>
  <si>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</si>
  <si>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</si>
  <si>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</si>
  <si>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</si>
  <si>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</si>
  <si>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</si>
  <si>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</si>
  <si>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</si>
  <si>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</si>
  <si>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</si>
  <si>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</si>
  <si>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</si>
  <si>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</si>
  <si>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</si>
  <si>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</si>
  <si>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</si>
  <si>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</si>
  <si>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</si>
  <si>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</si>
  <si>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</si>
  <si>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</si>
  <si>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</si>
  <si>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</si>
  <si>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</si>
  <si>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</si>
  <si>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</si>
  <si>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</si>
  <si>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</si>
  <si>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</si>
  <si>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</si>
  <si>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</si>
  <si>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</si>
  <si>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</si>
  <si>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</si>
  <si>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</si>
  <si>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</si>
  <si>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</si>
  <si>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</si>
  <si>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</si>
  <si>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</si>
  <si>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</si>
  <si>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</si>
  <si>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</si>
  <si>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</si>
  <si>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</si>
  <si>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</si>
  <si>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</si>
  <si>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</si>
  <si>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</si>
  <si>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</si>
  <si>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</si>
  <si>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</si>
  <si>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</si>
  <si>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</si>
  <si>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</si>
  <si>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</si>
  <si>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</si>
  <si>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</si>
  <si>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</si>
  <si>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</si>
  <si>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</si>
  <si>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</si>
  <si>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</si>
  <si>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</si>
  <si>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</si>
  <si>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</si>
  <si>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</si>
  <si>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</si>
  <si>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</si>
  <si>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</si>
  <si>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</si>
  <si>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</si>
  <si>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</si>
  <si>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</si>
  <si>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</si>
  <si>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</si>
  <si>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</si>
  <si>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</si>
  <si>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</si>
  <si>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</si>
  <si>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</si>
  <si>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</si>
  <si>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</si>
  <si>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</si>
  <si>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</si>
  <si>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</si>
  <si>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</si>
  <si>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</si>
  <si>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</si>
  <si>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</si>
  <si>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</si>
  <si>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</si>
  <si>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</si>
  <si>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</si>
  <si>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</si>
  <si>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</si>
  <si>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</si>
  <si>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</si>
  <si>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</si>
  <si>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</si>
  <si>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</si>
  <si>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</si>
  <si>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</si>
  <si>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</si>
  <si>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</si>
  <si>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</si>
  <si>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</si>
  <si>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</si>
  <si>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</si>
  <si>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</si>
  <si>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</si>
  <si>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</si>
  <si>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</si>
  <si>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</si>
  <si>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</si>
  <si>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</si>
  <si>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</si>
  <si>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</si>
  <si>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</si>
  <si>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</si>
  <si>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</si>
  <si>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</si>
  <si>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</si>
  <si>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</si>
  <si>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</si>
  <si>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</si>
  <si>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</si>
  <si>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</si>
  <si>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</si>
  <si>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</si>
  <si>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</si>
  <si>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</si>
  <si>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</si>
  <si>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</si>
  <si>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</si>
  <si>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</si>
  <si>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</si>
  <si>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</si>
  <si>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</si>
  <si>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</si>
  <si>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</si>
  <si>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</si>
  <si>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</si>
  <si>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</si>
  <si>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</si>
  <si>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</si>
  <si>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</si>
  <si>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</si>
  <si>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</si>
  <si>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</si>
  <si>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</si>
  <si>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</si>
  <si>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</si>
  <si>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</si>
  <si>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</si>
  <si>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</si>
  <si>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</si>
  <si>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</si>
  <si>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</si>
  <si>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</si>
  <si>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</si>
  <si>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</si>
  <si>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</si>
  <si>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</si>
  <si>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</si>
  <si>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</si>
  <si>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</si>
  <si>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</si>
  <si>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</si>
  <si>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</si>
  <si>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</si>
  <si>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</si>
  <si>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</si>
  <si>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</si>
  <si>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</si>
  <si>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</si>
  <si>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</si>
  <si>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</si>
  <si>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</si>
  <si>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</si>
  <si>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</si>
  <si>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</si>
  <si>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</si>
  <si>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</si>
  <si>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</si>
  <si>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</si>
  <si>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</si>
  <si>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</si>
  <si>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</si>
  <si>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</si>
  <si>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</si>
  <si>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</si>
  <si>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</si>
  <si>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</si>
  <si>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</si>
  <si>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</si>
  <si>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</si>
  <si>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</si>
  <si>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</si>
  <si>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</si>
  <si>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</si>
  <si>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</si>
  <si>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</si>
  <si>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</si>
  <si>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</si>
  <si>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</si>
  <si>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</si>
  <si>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</si>
  <si>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</si>
  <si>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</si>
  <si>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</si>
  <si>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</si>
  <si>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</si>
  <si>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</si>
  <si>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</si>
  <si>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</si>
  <si>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</si>
  <si>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</si>
  <si>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</si>
  <si>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</si>
  <si>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</si>
  <si>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</si>
  <si>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</si>
  <si>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</si>
  <si>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</si>
  <si>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</si>
  <si>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</si>
  <si>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</si>
  <si>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</si>
  <si>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</si>
  <si>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</si>
  <si>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</si>
  <si>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</si>
  <si>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</si>
  <si>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</si>
  <si>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</si>
  <si>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</si>
  <si>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</si>
  <si>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</si>
  <si>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</si>
  <si>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</si>
  <si>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</si>
  <si>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</si>
  <si>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</si>
  <si>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</si>
  <si>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</si>
  <si>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</si>
  <si>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</si>
  <si>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</si>
  <si>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</si>
  <si>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</si>
  <si>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</si>
  <si>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</si>
  <si>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</si>
  <si>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</si>
  <si>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</si>
  <si>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</si>
  <si>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</si>
  <si>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</si>
  <si>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</si>
  <si>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</si>
  <si>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</si>
  <si>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</si>
  <si>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</si>
  <si>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</si>
  <si>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</si>
  <si>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</si>
  <si>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</si>
  <si>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</si>
  <si>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</si>
  <si>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</si>
  <si>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</si>
  <si>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</si>
  <si>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</si>
  <si>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</si>
  <si>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</si>
  <si>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</si>
  <si>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</si>
  <si>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</si>
  <si>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</si>
  <si>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</si>
  <si>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</si>
  <si>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</si>
  <si>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</si>
  <si>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</si>
  <si>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</si>
  <si>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</si>
  <si>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</si>
  <si>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</si>
  <si>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</si>
  <si>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</si>
  <si>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</si>
  <si>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</si>
  <si>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</si>
  <si>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</si>
  <si>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</si>
  <si>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</si>
  <si>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</si>
  <si>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</si>
  <si>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</si>
  <si>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</si>
  <si>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</si>
  <si>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</si>
  <si>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</si>
  <si>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</si>
  <si>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</si>
  <si>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</si>
  <si>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</si>
  <si>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</si>
  <si>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</si>
  <si>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</si>
  <si>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</si>
  <si>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</si>
  <si>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</si>
  <si>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</si>
  <si>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</si>
  <si>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</si>
  <si>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</si>
  <si>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</si>
  <si>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</si>
  <si>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</si>
  <si>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</si>
  <si>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</si>
  <si>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</si>
  <si>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</si>
  <si>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</si>
  <si>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</si>
  <si>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</si>
  <si>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</si>
  <si>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</si>
  <si>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</si>
  <si>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</si>
  <si>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</si>
  <si>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</si>
  <si>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</si>
  <si>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</si>
  <si>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</si>
  <si>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</si>
  <si>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</si>
  <si>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</si>
  <si>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</si>
  <si>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</si>
  <si>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</si>
  <si>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</si>
  <si>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</si>
  <si>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</si>
  <si>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</si>
  <si>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</si>
  <si>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</si>
  <si>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</si>
  <si>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</si>
  <si>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</si>
  <si>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</si>
  <si>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</si>
  <si>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</si>
  <si>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</si>
  <si>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</si>
  <si>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</si>
  <si>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</si>
  <si>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</si>
  <si>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</si>
  <si>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</si>
  <si>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</si>
  <si>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</si>
  <si>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</si>
  <si>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</si>
  <si>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</si>
  <si>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</si>
  <si>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</si>
  <si>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</si>
  <si>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</si>
  <si>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</si>
  <si>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</si>
  <si>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</si>
  <si>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</si>
  <si>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</si>
  <si>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</si>
  <si>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</si>
  <si>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</si>
  <si>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</si>
  <si>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</si>
  <si>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</si>
  <si>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</si>
  <si>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</si>
  <si>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</si>
  <si>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</si>
  <si>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</si>
  <si>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</si>
  <si>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</si>
  <si>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</si>
  <si>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</si>
  <si>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</si>
  <si>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</si>
  <si>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</si>
  <si>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</si>
  <si>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</si>
  <si>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</si>
  <si>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</si>
  <si>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</si>
  <si>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</si>
  <si>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</si>
  <si>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</si>
  <si>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</si>
  <si>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</si>
  <si>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</si>
  <si>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</si>
  <si>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</si>
  <si>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</si>
  <si>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</si>
  <si>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</si>
  <si>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</si>
  <si>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</si>
  <si>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</si>
  <si>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</si>
  <si>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</si>
  <si>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</si>
  <si>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</si>
  <si>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</si>
  <si>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</si>
  <si>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</si>
  <si>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</si>
  <si>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</si>
  <si>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</si>
  <si>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</si>
  <si>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</si>
  <si>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</si>
  <si>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</si>
  <si>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</si>
  <si>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</si>
  <si>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</si>
  <si>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</si>
  <si>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</si>
  <si>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</si>
  <si>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</si>
  <si>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</si>
  <si>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</si>
  <si>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</si>
  <si>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</si>
  <si>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</si>
  <si>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</si>
  <si>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</si>
  <si>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</si>
  <si>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</si>
  <si>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</si>
  <si>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</si>
  <si>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</si>
  <si>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</si>
  <si>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</si>
  <si>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</si>
  <si>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</si>
  <si>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</si>
  <si>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</si>
  <si>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</si>
  <si>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</si>
  <si>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</si>
  <si>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</si>
  <si>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</si>
  <si>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</si>
  <si>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</si>
  <si>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</si>
  <si>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</si>
  <si>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</si>
  <si>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</si>
  <si>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</si>
  <si>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</si>
  <si>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</si>
  <si>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</si>
  <si>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</si>
  <si>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</si>
  <si>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</si>
  <si>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</si>
  <si>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</si>
  <si>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</si>
  <si>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</si>
  <si>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</si>
  <si>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</si>
  <si>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</si>
  <si>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</si>
  <si>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</si>
  <si>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</si>
  <si>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</si>
  <si>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</si>
  <si>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</si>
  <si>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</si>
  <si>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</si>
  <si>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</si>
  <si>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</si>
  <si>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</si>
  <si>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</si>
  <si>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</si>
  <si>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</si>
  <si>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</si>
  <si>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</si>
  <si>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</si>
  <si>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</si>
  <si>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</si>
  <si>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</si>
  <si>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</si>
  <si>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</si>
  <si>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</si>
  <si>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</si>
  <si>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</si>
  <si>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</si>
  <si>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</si>
  <si>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</si>
  <si>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</si>
  <si>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</si>
  <si>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</si>
  <si>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</si>
  <si>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</si>
  <si>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</si>
  <si>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</si>
  <si>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</si>
  <si>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</si>
  <si>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</si>
  <si>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</si>
  <si>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</si>
  <si>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</si>
  <si>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</si>
  <si>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</si>
  <si>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</si>
  <si>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</si>
  <si>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</si>
  <si>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</si>
  <si>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</si>
  <si>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</si>
  <si>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</si>
  <si>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</si>
  <si>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</si>
  <si>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</si>
  <si>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</si>
  <si>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</si>
  <si>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</si>
  <si>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</si>
  <si>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</si>
  <si>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</si>
  <si>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</si>
  <si>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</si>
  <si>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</si>
  <si>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</si>
  <si>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</si>
  <si>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</si>
  <si>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</si>
  <si>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</si>
  <si>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</si>
  <si>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</si>
  <si>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</si>
  <si>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</si>
  <si>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</si>
  <si>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</si>
  <si>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</si>
  <si>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</si>
  <si>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</si>
  <si>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</si>
  <si>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</si>
  <si>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</si>
  <si>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</si>
  <si>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</si>
  <si>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</si>
  <si>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</si>
  <si>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</si>
  <si>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</si>
  <si>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</si>
  <si>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</si>
  <si>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</si>
  <si>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</si>
  <si>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</si>
  <si>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</si>
  <si>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</si>
  <si>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</si>
  <si>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</si>
  <si>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</si>
  <si>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</si>
  <si>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</si>
  <si>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</si>
  <si>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</si>
  <si>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</si>
  <si>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</si>
  <si>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</si>
  <si>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</si>
  <si>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</si>
  <si>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</si>
  <si>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</si>
  <si>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</si>
  <si>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</si>
  <si>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</si>
  <si>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</si>
  <si>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</si>
  <si>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</si>
  <si>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</si>
  <si>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</si>
  <si>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</si>
  <si>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</si>
  <si>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</si>
  <si>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</si>
  <si>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</si>
  <si>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</si>
  <si>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</si>
  <si>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</si>
  <si>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</si>
  <si>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</si>
  <si>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</si>
  <si>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</si>
  <si>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</si>
  <si>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</si>
  <si>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</si>
  <si>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</si>
  <si>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</si>
  <si>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</si>
  <si>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</si>
  <si>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</si>
  <si>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</si>
  <si>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</si>
  <si>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</si>
  <si>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</si>
  <si>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</si>
  <si>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</si>
  <si>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</si>
  <si>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</si>
  <si>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</si>
  <si>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</si>
  <si>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</si>
  <si>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</si>
  <si>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</si>
  <si>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</si>
  <si>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</si>
  <si>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</si>
  <si>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</si>
  <si>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</si>
  <si>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</si>
  <si>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</si>
  <si>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</si>
  <si>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</si>
  <si>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</si>
  <si>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</si>
  <si>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</si>
  <si>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</si>
  <si>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</si>
  <si>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</si>
  <si>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</si>
  <si>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</si>
  <si>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</si>
  <si>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</si>
  <si>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</si>
  <si>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</si>
  <si>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</si>
  <si>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</si>
  <si>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</si>
  <si>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</si>
  <si>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</si>
  <si>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</si>
  <si>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</si>
  <si>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</si>
  <si>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</si>
  <si>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</si>
  <si>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</si>
  <si>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</si>
  <si>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</si>
  <si>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</si>
  <si>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</si>
  <si>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</si>
  <si>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</si>
  <si>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</si>
  <si>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</si>
  <si>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</si>
  <si>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</si>
  <si>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</si>
  <si>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</si>
  <si>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</si>
  <si>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</si>
  <si>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</si>
  <si>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</si>
  <si>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</si>
  <si>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</si>
  <si>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</si>
  <si>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</si>
  <si>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</si>
  <si>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</si>
  <si>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</si>
  <si>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</si>
  <si>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</si>
  <si>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</si>
  <si>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</si>
  <si>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</si>
  <si>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</si>
  <si>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</si>
  <si>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</si>
  <si>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</si>
  <si>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</si>
  <si>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</si>
  <si>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</si>
  <si>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</si>
  <si>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</si>
  <si>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</si>
  <si>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</si>
  <si>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</si>
  <si>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</si>
  <si>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</si>
  <si>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</si>
  <si>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</si>
  <si>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</si>
  <si>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</si>
  <si>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</si>
  <si>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</si>
  <si>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</si>
  <si>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</si>
  <si>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</si>
  <si>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</si>
  <si>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</si>
  <si>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</si>
  <si>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</si>
  <si>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</si>
  <si>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</si>
  <si>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</si>
  <si>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</si>
  <si>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</si>
  <si>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</si>
  <si>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</si>
  <si>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</si>
  <si>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</si>
  <si>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</si>
  <si>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</si>
  <si>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</si>
  <si>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</si>
  <si>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</si>
  <si>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</si>
  <si>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</si>
  <si>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</si>
  <si>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</si>
  <si>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</si>
  <si>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</si>
  <si>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</si>
  <si>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</si>
  <si>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</si>
  <si>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</si>
  <si>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</si>
  <si>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</si>
  <si>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</si>
  <si>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</si>
  <si>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</si>
  <si>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</si>
  <si>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</si>
  <si>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</si>
  <si>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</si>
  <si>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</si>
  <si>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</si>
  <si>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</si>
  <si>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</si>
  <si>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</si>
  <si>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</si>
  <si>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</si>
  <si>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</si>
  <si>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</si>
  <si>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</si>
  <si>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</si>
  <si>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</si>
  <si>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</si>
  <si>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</si>
  <si>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</si>
  <si>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</si>
  <si>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</si>
  <si>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</si>
  <si>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</si>
  <si>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</si>
  <si>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</si>
  <si>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</si>
  <si>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</si>
  <si>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</si>
  <si>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</si>
  <si>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</si>
  <si>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</si>
  <si>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</si>
  <si>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</si>
  <si>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</si>
  <si>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</si>
  <si>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</si>
  <si>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</si>
  <si>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</si>
  <si>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</si>
  <si>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</si>
  <si>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</si>
  <si>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</si>
  <si>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</si>
  <si>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</si>
  <si>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</si>
  <si>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</si>
  <si>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</si>
  <si>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</si>
  <si>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</si>
  <si>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</si>
  <si>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</si>
  <si>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</si>
  <si>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</si>
  <si>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</si>
  <si>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</si>
  <si>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</si>
  <si>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</si>
  <si>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</si>
  <si>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</si>
  <si>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</si>
  <si>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</si>
  <si>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</si>
  <si>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</si>
  <si>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</si>
  <si>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</si>
  <si>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</si>
  <si>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</si>
  <si>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</si>
  <si>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</si>
  <si>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</si>
  <si>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</si>
  <si>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</si>
  <si>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</si>
  <si>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</si>
  <si>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</si>
  <si>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</si>
  <si>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</si>
  <si>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</si>
  <si>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</si>
  <si>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</si>
  <si>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</si>
  <si>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</si>
  <si>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</si>
  <si>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</si>
  <si>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</si>
  <si>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</si>
  <si>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</si>
  <si>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</si>
  <si>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</si>
  <si>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</si>
  <si>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</si>
  <si>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</si>
  <si>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</si>
  <si>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</si>
  <si>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</si>
  <si>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</si>
  <si>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</si>
  <si>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</si>
  <si>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</si>
  <si>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</si>
  <si>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</si>
  <si>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</si>
  <si>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</si>
  <si>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</si>
  <si>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</si>
  <si>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</si>
  <si>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</si>
  <si>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</si>
  <si>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</si>
  <si>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</si>
  <si>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</si>
  <si>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</si>
  <si>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</si>
  <si>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</si>
  <si>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</si>
  <si>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</si>
  <si>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</si>
  <si>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</si>
  <si>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</si>
  <si>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</si>
  <si>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</si>
  <si>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</si>
  <si>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</si>
  <si>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</si>
  <si>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</si>
  <si>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</si>
  <si>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</si>
  <si>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</si>
  <si>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</si>
  <si>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</si>
  <si>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</si>
  <si>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</si>
  <si>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</si>
  <si>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</si>
  <si>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</si>
  <si>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</si>
  <si>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</si>
  <si>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</si>
  <si>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</si>
  <si>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</si>
  <si>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</si>
  <si>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</si>
  <si>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</si>
  <si>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</si>
  <si>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</si>
  <si>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</si>
  <si>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</si>
  <si>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</si>
  <si>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</si>
  <si>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</si>
  <si>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</si>
  <si>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</si>
  <si>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</si>
  <si>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</si>
  <si>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</si>
  <si>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</si>
  <si>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</si>
  <si>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</si>
  <si>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</si>
  <si>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</si>
  <si>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</si>
  <si>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</si>
  <si>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</si>
  <si>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</si>
  <si>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</si>
  <si>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</si>
  <si>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</si>
  <si>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</si>
  <si>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</si>
  <si>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</si>
  <si>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</si>
  <si>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</si>
  <si>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</si>
  <si>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</si>
  <si>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</si>
  <si>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</si>
  <si>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</si>
  <si>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</si>
  <si>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</si>
  <si>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</si>
  <si>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</si>
  <si>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</si>
  <si>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</si>
  <si>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</si>
  <si>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</si>
  <si>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</si>
  <si>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</si>
  <si>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</si>
  <si>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</si>
  <si>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</si>
  <si>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</si>
  <si>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</si>
  <si>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</si>
  <si>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</si>
  <si>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</si>
  <si>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</si>
  <si>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</si>
  <si>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</si>
  <si>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</si>
  <si>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</si>
  <si>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</si>
  <si>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</si>
  <si>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</si>
  <si>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</si>
  <si>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</si>
  <si>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</si>
  <si>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</si>
  <si>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</si>
  <si>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</si>
  <si>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</si>
  <si>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</si>
  <si>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</si>
  <si>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</si>
  <si>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</si>
  <si>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</si>
  <si>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</si>
  <si>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</si>
  <si>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</si>
  <si>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</si>
  <si>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</si>
  <si>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</si>
  <si>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</si>
  <si>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</si>
  <si>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</si>
  <si>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</si>
  <si>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</si>
  <si>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</si>
  <si>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</si>
  <si>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</si>
  <si>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</si>
  <si>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</si>
  <si>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</si>
  <si>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</si>
  <si>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</si>
  <si>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</si>
  <si>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</si>
  <si>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</si>
  <si>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</si>
  <si>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</si>
  <si>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</si>
  <si>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</si>
  <si>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</si>
  <si>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</si>
  <si>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</si>
  <si>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</si>
  <si>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</si>
  <si>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</si>
  <si>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</si>
  <si>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</si>
  <si>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</si>
  <si>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</si>
  <si>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</si>
  <si>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</si>
  <si>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</si>
  <si>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</si>
  <si>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</si>
  <si>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</si>
  <si>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</si>
  <si>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</si>
  <si>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</si>
  <si>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</si>
  <si>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</si>
  <si>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</si>
  <si>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</si>
  <si>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</si>
  <si>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</si>
  <si>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</si>
  <si>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</si>
  <si>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</si>
  <si>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</si>
  <si>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</si>
  <si>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</si>
  <si>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</si>
  <si>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</si>
  <si>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</si>
  <si>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</si>
  <si>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</si>
  <si>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</si>
  <si>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</si>
  <si>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</si>
  <si>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</si>
  <si>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</si>
  <si>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</si>
  <si>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</si>
  <si>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</si>
  <si>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</si>
  <si>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</si>
  <si>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</si>
  <si>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</si>
  <si>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</si>
  <si>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</si>
  <si>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</si>
  <si>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</si>
  <si>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</si>
  <si>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</si>
  <si>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</si>
  <si>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</si>
  <si>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</si>
  <si>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</si>
  <si>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</si>
  <si>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</si>
  <si>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</si>
  <si>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</si>
  <si>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</si>
  <si>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</si>
  <si>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</si>
  <si>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</si>
  <si>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</si>
  <si>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</si>
  <si>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</si>
  <si>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</si>
  <si>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</si>
  <si>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</si>
  <si>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</si>
  <si>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</si>
  <si>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</si>
  <si>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</si>
  <si>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</si>
  <si>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</si>
  <si>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</si>
  <si>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</si>
  <si>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</si>
  <si>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</si>
  <si>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</si>
  <si>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</si>
  <si>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</si>
  <si>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</si>
  <si>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</si>
  <si>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</si>
  <si>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</si>
  <si>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</si>
  <si>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</si>
  <si>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</si>
  <si>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</si>
  <si>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</si>
  <si>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</si>
  <si>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</si>
  <si>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</si>
  <si>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</si>
  <si>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</si>
  <si>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</si>
  <si>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</si>
  <si>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</si>
  <si>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</si>
  <si>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</si>
  <si>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</si>
  <si>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</si>
  <si>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</si>
  <si>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</si>
  <si>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</si>
  <si>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</si>
  <si>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</si>
  <si>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</si>
  <si>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</si>
  <si>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</si>
  <si>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</si>
  <si>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</si>
  <si>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</si>
  <si>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</si>
  <si>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</si>
  <si>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</si>
  <si>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</si>
  <si>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</si>
  <si>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</si>
  <si>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</si>
  <si>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</si>
  <si>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</si>
  <si>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</si>
  <si>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</si>
  <si>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</si>
  <si>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</si>
  <si>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</si>
  <si>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</si>
  <si>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</si>
  <si>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</si>
  <si>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</si>
  <si>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</si>
  <si>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</si>
  <si>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</si>
  <si>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</si>
  <si>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</si>
  <si>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</si>
  <si>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</si>
  <si>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</si>
  <si>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</si>
  <si>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</si>
  <si>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</si>
  <si>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</si>
  <si>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</si>
  <si>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</si>
  <si>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</si>
  <si>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</si>
  <si>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</si>
  <si>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</si>
  <si>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</si>
  <si>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</si>
  <si>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</si>
  <si>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</si>
  <si>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</si>
  <si>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</si>
  <si>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</si>
  <si>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</si>
  <si>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</si>
  <si>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</si>
  <si>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</si>
  <si>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</si>
  <si>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</si>
  <si>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</si>
  <si>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</si>
  <si>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</si>
  <si>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</si>
  <si>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</si>
  <si>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</si>
  <si>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</si>
  <si>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</si>
  <si>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</si>
  <si>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</si>
  <si>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</si>
  <si>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</si>
  <si>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</si>
  <si>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</si>
  <si>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</si>
  <si>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</si>
  <si>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</si>
  <si>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</si>
  <si>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</si>
  <si>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</si>
  <si>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</si>
  <si>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</si>
  <si>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</si>
  <si>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</si>
  <si>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</si>
  <si>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</si>
  <si>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</si>
  <si>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</si>
  <si>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</si>
  <si>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</si>
  <si>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</si>
  <si>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</si>
  <si>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</si>
  <si>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</si>
  <si>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</si>
  <si>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</si>
  <si>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</si>
  <si>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</si>
  <si>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</si>
  <si>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</si>
  <si>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</si>
  <si>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</si>
  <si>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</si>
  <si>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</si>
  <si>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</si>
  <si>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</si>
  <si>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</si>
  <si>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</si>
  <si>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</si>
  <si>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</si>
  <si>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</si>
  <si>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</si>
  <si>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</si>
  <si>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</si>
  <si>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</si>
  <si>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</si>
  <si>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</si>
  <si>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</si>
  <si>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</si>
  <si>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</si>
  <si>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</si>
  <si>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</si>
  <si>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</si>
  <si>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</si>
  <si>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</si>
  <si>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</si>
  <si>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</si>
  <si>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</si>
  <si>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</si>
  <si>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</si>
  <si>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</si>
  <si>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</si>
  <si>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</si>
  <si>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</si>
  <si>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</si>
  <si>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</si>
  <si>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</si>
  <si>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</si>
  <si>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</si>
  <si>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</si>
  <si>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</si>
  <si>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</si>
  <si>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</si>
  <si>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</si>
  <si>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</si>
  <si>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</si>
  <si>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</si>
  <si>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</si>
  <si>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</si>
  <si>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</si>
  <si>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</si>
  <si>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</si>
  <si>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</si>
  <si>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</si>
  <si>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</si>
  <si>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</si>
  <si>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</si>
  <si>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</si>
  <si>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</si>
  <si>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</si>
  <si>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</si>
  <si>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</si>
  <si>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</si>
  <si>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</si>
  <si>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</si>
  <si>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</si>
  <si>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</si>
  <si>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</si>
  <si>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</si>
  <si>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</si>
  <si>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</si>
  <si>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</si>
  <si>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</si>
  <si>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</si>
  <si>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</si>
  <si>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</si>
  <si>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</si>
  <si>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</si>
  <si>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</si>
  <si>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</si>
  <si>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</si>
  <si>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</si>
  <si>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</si>
  <si>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</si>
  <si>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</si>
  <si>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</si>
  <si>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</si>
  <si>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</si>
  <si>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</si>
  <si>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</si>
  <si>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</si>
  <si>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</si>
  <si>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</si>
  <si>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</si>
  <si>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</si>
  <si>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</si>
  <si>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</si>
  <si>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</si>
  <si>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</si>
  <si>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</si>
  <si>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</si>
  <si>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</si>
  <si>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</si>
  <si>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</si>
  <si>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</si>
  <si>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</si>
  <si>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</si>
  <si>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</si>
  <si>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</si>
  <si>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</si>
  <si>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</si>
  <si>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</si>
  <si>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</si>
  <si>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</si>
  <si>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</si>
  <si>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</si>
  <si>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</si>
  <si>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</si>
  <si>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</si>
  <si>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</si>
  <si>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</si>
  <si>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</si>
  <si>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</si>
  <si>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</si>
  <si>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</si>
  <si>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</si>
  <si>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</si>
  <si>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</si>
  <si>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</si>
  <si>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</si>
  <si>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</si>
  <si>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</si>
  <si>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</si>
  <si>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</si>
  <si>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</si>
  <si>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</si>
  <si>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</si>
  <si>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</si>
  <si>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</si>
  <si>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</si>
  <si>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</si>
  <si>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</si>
  <si>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</si>
  <si>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</si>
  <si>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</si>
  <si>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</si>
  <si>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</si>
  <si>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</si>
  <si>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</si>
  <si>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</si>
  <si>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</si>
  <si>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</si>
  <si>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</si>
  <si>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</si>
  <si>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</si>
  <si>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</si>
  <si>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</si>
  <si>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</si>
  <si>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</si>
  <si>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</si>
  <si>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</si>
  <si>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</si>
  <si>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</si>
  <si>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</si>
  <si>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</si>
  <si>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</si>
  <si>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</si>
  <si>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</si>
  <si>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</si>
  <si>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</si>
  <si>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</si>
  <si>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</si>
  <si>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</si>
  <si>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</si>
  <si>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</si>
  <si>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</si>
  <si>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</si>
  <si>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</si>
  <si>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</si>
  <si>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</si>
  <si>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</si>
  <si>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</si>
  <si>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</si>
  <si>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</si>
  <si>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</si>
  <si>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</si>
  <si>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</si>
  <si>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</si>
  <si>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</si>
  <si>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</si>
  <si>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</si>
  <si>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</si>
  <si>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</si>
  <si>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</si>
  <si>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</si>
  <si>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</si>
  <si>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</si>
  <si>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</si>
  <si>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</si>
  <si>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</si>
  <si>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</si>
  <si>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</si>
  <si>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</si>
  <si>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</si>
  <si>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</si>
  <si>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</si>
  <si>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</si>
  <si>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</si>
  <si>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</si>
  <si>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</si>
  <si>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</si>
  <si>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</si>
  <si>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</si>
  <si>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</si>
  <si>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</si>
  <si>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</si>
  <si>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</si>
  <si>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</si>
  <si>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</si>
  <si>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</si>
  <si>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</si>
  <si>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</si>
  <si>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</si>
  <si>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</si>
  <si>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</si>
  <si>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</si>
  <si>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</si>
  <si>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</si>
  <si>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</si>
  <si>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</si>
  <si>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</si>
  <si>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</si>
  <si>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</si>
  <si>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</si>
  <si>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</si>
  <si>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</si>
  <si>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</si>
  <si>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</si>
  <si>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</si>
  <si>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</si>
  <si>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</si>
  <si>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</si>
  <si>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</si>
  <si>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</si>
  <si>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</si>
  <si>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</si>
  <si>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</si>
  <si>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</si>
  <si>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</si>
  <si>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</si>
  <si>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</si>
  <si>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</si>
  <si>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</si>
  <si>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</si>
  <si>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</si>
  <si>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</si>
  <si>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</si>
  <si>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</si>
  <si>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</si>
  <si>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</si>
  <si>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</si>
  <si>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</si>
  <si>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</si>
  <si>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</si>
  <si>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</si>
  <si>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</si>
  <si>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</si>
  <si>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</si>
  <si>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</si>
  <si>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</si>
  <si>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</si>
  <si>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</si>
  <si>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</si>
  <si>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</si>
  <si>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</si>
  <si>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</si>
  <si>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</si>
  <si>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</si>
  <si>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</si>
  <si>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</si>
  <si>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</si>
  <si>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</si>
  <si>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</si>
  <si>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</si>
  <si>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</si>
  <si>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</si>
  <si>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</si>
  <si>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</si>
  <si>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</si>
  <si>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</si>
  <si>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</si>
  <si>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</si>
  <si>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</si>
  <si>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</si>
  <si>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</si>
  <si>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</si>
  <si>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</si>
  <si>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</si>
  <si>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</si>
  <si>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</si>
  <si>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</si>
  <si>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</si>
  <si>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</si>
  <si>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</si>
  <si>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</si>
  <si>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</si>
  <si>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</si>
  <si>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</si>
  <si>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</si>
  <si>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</si>
  <si>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</si>
  <si>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</si>
  <si>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</si>
  <si>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</si>
  <si>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</si>
  <si>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</si>
  <si>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</si>
  <si>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</si>
  <si>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</si>
  <si>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</si>
  <si>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</si>
  <si>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</si>
  <si>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</si>
  <si>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</si>
  <si>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</si>
  <si>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</si>
  <si>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</si>
  <si>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</si>
  <si>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</si>
  <si>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</si>
  <si>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</si>
  <si>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</si>
  <si>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</si>
  <si>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</si>
  <si>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</si>
  <si>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</si>
  <si>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</si>
  <si>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</si>
  <si>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</si>
  <si>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</si>
  <si>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</si>
  <si>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</si>
  <si>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</si>
  <si>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</si>
  <si>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</si>
  <si>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</si>
  <si>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</si>
  <si>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</si>
  <si>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</si>
  <si>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</si>
  <si>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</si>
  <si>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</si>
  <si>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</si>
  <si>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</si>
  <si>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</si>
  <si>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</si>
  <si>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</si>
  <si>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</si>
  <si>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</si>
  <si>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</si>
  <si>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</si>
  <si>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</si>
  <si>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</si>
  <si>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</si>
  <si>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</si>
  <si>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</si>
  <si>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</si>
  <si>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</si>
  <si>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</si>
  <si>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</si>
  <si>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</si>
  <si>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</si>
  <si>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</si>
  <si>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</si>
  <si>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</si>
  <si>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</si>
  <si>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</si>
  <si>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</si>
  <si>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</si>
  <si>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</si>
  <si>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</si>
  <si>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</si>
  <si>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</si>
  <si>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</si>
  <si>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</si>
  <si>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</si>
  <si>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</si>
  <si>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</si>
  <si>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</si>
  <si>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</si>
  <si>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</si>
  <si>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</si>
  <si>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</si>
  <si>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</si>
  <si>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</si>
  <si>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</si>
  <si>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</si>
  <si>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</si>
  <si>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</si>
  <si>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</si>
  <si>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</si>
  <si>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</si>
  <si>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</si>
  <si>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</si>
  <si>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</si>
  <si>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</si>
  <si>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</si>
  <si>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</si>
  <si>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</si>
  <si>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</si>
  <si>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</si>
  <si>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</si>
  <si>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</si>
  <si>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</si>
  <si>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</si>
  <si>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</si>
  <si>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</si>
  <si>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</si>
  <si>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</si>
  <si>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</si>
  <si>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</si>
  <si>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</si>
  <si>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</si>
  <si>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</si>
  <si>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</si>
  <si>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</si>
  <si>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</si>
  <si>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</si>
  <si>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</si>
  <si>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</si>
  <si>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</si>
  <si>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</si>
  <si>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</si>
  <si>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</si>
  <si>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</si>
  <si>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</si>
  <si>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</si>
  <si>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</si>
  <si>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</si>
  <si>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</si>
  <si>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</si>
  <si>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</si>
  <si>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</si>
  <si>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</si>
  <si>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</si>
  <si>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</si>
  <si>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</si>
  <si>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</si>
  <si>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</si>
  <si>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</si>
  <si>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</si>
  <si>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</si>
  <si>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</si>
  <si>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</si>
  <si>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</si>
  <si>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</si>
  <si>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</si>
  <si>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</si>
  <si>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</si>
  <si>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</si>
  <si>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</si>
  <si>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</si>
  <si>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</si>
  <si>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</si>
  <si>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</si>
  <si>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</si>
  <si>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</si>
  <si>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</si>
  <si>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</si>
  <si>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</si>
  <si>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</si>
  <si>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</si>
  <si>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</si>
  <si>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</si>
  <si>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</si>
  <si>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</si>
  <si>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</si>
  <si>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</si>
  <si>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</si>
  <si>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</si>
  <si>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</si>
  <si>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</si>
  <si>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</si>
  <si>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</si>
  <si>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</si>
  <si>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</si>
  <si>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</si>
  <si>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</si>
  <si>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</si>
  <si>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</si>
  <si>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</si>
  <si>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</si>
  <si>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</si>
  <si>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</si>
  <si>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</si>
  <si>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</si>
  <si>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</si>
  <si>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</si>
  <si>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</si>
  <si>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</si>
  <si>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</si>
  <si>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</si>
  <si>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</si>
  <si>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</si>
  <si>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</si>
  <si>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</si>
  <si>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</si>
  <si>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</si>
  <si>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</si>
  <si>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</si>
  <si>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</si>
  <si>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</si>
  <si>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</si>
  <si>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</si>
  <si>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</si>
  <si>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</si>
  <si>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</si>
  <si>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</si>
  <si>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</si>
  <si>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</si>
  <si>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</si>
  <si>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</si>
  <si>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</si>
  <si>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</si>
  <si>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</si>
  <si>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</si>
  <si>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</si>
  <si>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</si>
  <si>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</si>
  <si>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</si>
  <si>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</si>
  <si>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</si>
  <si>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</si>
  <si>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</si>
  <si>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</si>
  <si>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</si>
  <si>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</si>
  <si>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</si>
  <si>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</si>
  <si>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</si>
  <si>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</si>
  <si>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</si>
  <si>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</si>
  <si>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</si>
  <si>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</si>
  <si>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</si>
  <si>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</si>
  <si>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</si>
  <si>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</si>
  <si>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</si>
  <si>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</si>
  <si>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</si>
  <si>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</si>
  <si>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</si>
  <si>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</si>
  <si>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</si>
  <si>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</si>
  <si>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</si>
  <si>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</si>
  <si>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</si>
  <si>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</si>
  <si>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</si>
  <si>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</si>
  <si>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</si>
  <si>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</si>
  <si>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</si>
  <si>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</si>
  <si>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</si>
  <si>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</si>
  <si>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</si>
  <si>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</si>
  <si>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</si>
  <si>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</si>
  <si>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</si>
  <si>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</si>
  <si>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</si>
  <si>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</si>
  <si>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</si>
  <si>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</si>
  <si>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</si>
  <si>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</si>
  <si>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</si>
  <si>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</si>
  <si>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</si>
  <si>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</si>
  <si>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</si>
  <si>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</si>
  <si>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</si>
  <si>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</si>
  <si>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</si>
  <si>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</si>
  <si>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</si>
  <si>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</si>
  <si>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</si>
  <si>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</si>
  <si>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</si>
  <si>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</si>
  <si>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</si>
  <si>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</si>
  <si>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</si>
  <si>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</si>
  <si>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</si>
  <si>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</si>
  <si>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</si>
  <si>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</si>
  <si>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</si>
  <si>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</si>
  <si>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</si>
  <si>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</si>
  <si>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</si>
  <si>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</si>
  <si>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</si>
  <si>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</si>
  <si>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</si>
  <si>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</si>
  <si>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</si>
  <si>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</si>
  <si>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</si>
  <si>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</si>
  <si>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</si>
  <si>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</si>
  <si>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</si>
  <si>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</si>
  <si>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</si>
  <si>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</si>
  <si>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</si>
  <si>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</si>
  <si>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</si>
  <si>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</si>
  <si>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</si>
  <si>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</si>
  <si>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</si>
  <si>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</si>
  <si>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</si>
  <si>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</si>
  <si>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</si>
  <si>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</si>
  <si>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</si>
  <si>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</si>
  <si>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</si>
  <si>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</si>
  <si>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</si>
  <si>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</si>
  <si>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</si>
  <si>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</si>
  <si>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</si>
  <si>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</si>
  <si>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</si>
  <si>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</si>
  <si>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</si>
  <si>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</si>
  <si>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</si>
  <si>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</si>
  <si>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</si>
  <si>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</si>
  <si>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</si>
  <si>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</si>
  <si>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</si>
  <si>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</si>
  <si>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</si>
  <si>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</si>
  <si>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</si>
  <si>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</si>
  <si>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</si>
  <si>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</si>
  <si>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</si>
  <si>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</si>
  <si>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</si>
  <si>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</si>
  <si>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</si>
  <si>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</si>
  <si>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</si>
  <si>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</si>
  <si>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</si>
  <si>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</si>
  <si>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</si>
  <si>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</si>
  <si>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</si>
  <si>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</si>
  <si>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</si>
  <si>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</si>
  <si>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</si>
  <si>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</si>
  <si>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</si>
  <si>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</si>
  <si>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</si>
  <si>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</si>
  <si>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</si>
  <si>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</si>
  <si>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</si>
  <si>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</si>
  <si>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</si>
  <si>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</si>
  <si>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</si>
  <si>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</si>
  <si>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</si>
  <si>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</si>
  <si>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</si>
  <si>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</si>
  <si>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</si>
  <si>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</si>
  <si>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</si>
  <si>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</si>
  <si>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</si>
  <si>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</si>
  <si>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</si>
  <si>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</si>
  <si>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</si>
  <si>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</si>
  <si>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</si>
  <si>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</si>
  <si>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</si>
  <si>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</si>
  <si>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</si>
  <si>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</si>
  <si>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</si>
  <si>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</si>
  <si>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</si>
  <si>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</si>
  <si>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</si>
  <si>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</si>
  <si>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</si>
  <si>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</si>
  <si>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</si>
  <si>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</si>
  <si>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</si>
  <si>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</si>
  <si>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</si>
  <si>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</si>
  <si>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</si>
  <si>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</si>
  <si>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</si>
  <si>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</si>
  <si>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</si>
  <si>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</si>
  <si>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</si>
  <si>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</si>
  <si>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</si>
  <si>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</si>
  <si>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</si>
  <si>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</si>
  <si>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</si>
  <si>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</si>
  <si>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</si>
  <si>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</si>
  <si>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</si>
  <si>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</si>
  <si>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</si>
  <si>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</si>
  <si>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</si>
  <si>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</si>
  <si>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</si>
  <si>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</si>
  <si>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</si>
  <si>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</si>
  <si>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</si>
  <si>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</si>
  <si>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</si>
  <si>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</si>
  <si>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</si>
  <si>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</si>
  <si>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</si>
  <si>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</si>
  <si>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</si>
  <si>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</si>
  <si>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</si>
  <si>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</si>
  <si>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</si>
  <si>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</si>
  <si>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</si>
  <si>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</si>
  <si>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</si>
  <si>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</si>
  <si>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</si>
  <si>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</si>
  <si>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</si>
  <si>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</si>
  <si>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</si>
  <si>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</si>
  <si>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</si>
  <si>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</si>
  <si>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</si>
  <si>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</si>
  <si>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</si>
  <si>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</si>
  <si>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</si>
  <si>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</si>
  <si>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</si>
  <si>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</si>
  <si>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</si>
  <si>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</si>
  <si>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</si>
  <si>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</si>
  <si>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</si>
  <si>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</si>
  <si>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</si>
  <si>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</si>
  <si>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</si>
  <si>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</si>
  <si>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</si>
  <si>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</si>
  <si>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</si>
  <si>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</si>
  <si>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</si>
  <si>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</si>
  <si>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</si>
  <si>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</si>
  <si>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</si>
  <si>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</si>
  <si>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</si>
  <si>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</si>
  <si>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</si>
  <si>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</si>
  <si>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</si>
  <si>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</si>
  <si>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</si>
  <si>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</si>
  <si>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</si>
  <si>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</si>
  <si>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</si>
  <si>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</si>
  <si>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</si>
  <si>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</si>
  <si>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</si>
  <si>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</si>
  <si>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</si>
  <si>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</si>
  <si>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</si>
  <si>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</si>
  <si>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</si>
  <si>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</si>
  <si>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</si>
  <si>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</si>
  <si>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</si>
  <si>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</si>
  <si>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</si>
  <si>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</si>
  <si>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</si>
  <si>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</si>
  <si>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</si>
  <si>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</si>
  <si>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</si>
  <si>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</si>
  <si>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</si>
  <si>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</si>
  <si>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</si>
  <si>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</si>
  <si>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</si>
  <si>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</si>
  <si>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</si>
  <si>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</si>
  <si>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</si>
  <si>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</si>
  <si>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</si>
  <si>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</si>
  <si>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</si>
  <si>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</si>
  <si>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</si>
  <si>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</si>
  <si>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</si>
  <si>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</si>
  <si>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</si>
  <si>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</si>
  <si>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</si>
  <si>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</si>
  <si>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</si>
  <si>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</si>
  <si>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</si>
  <si>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</si>
  <si>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</si>
  <si>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</si>
  <si>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</si>
  <si>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</si>
  <si>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</si>
  <si>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</si>
  <si>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</si>
  <si>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</si>
  <si>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</si>
  <si>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</si>
  <si>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</si>
  <si>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</si>
  <si>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</si>
  <si>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</si>
  <si>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</si>
  <si>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</si>
  <si>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</si>
  <si>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</si>
  <si>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</si>
  <si>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</si>
  <si>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</si>
  <si>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</si>
  <si>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</si>
  <si>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</si>
  <si>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</si>
  <si>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</si>
  <si>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</si>
  <si>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</si>
  <si>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</si>
  <si>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</si>
  <si>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</si>
  <si>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</si>
  <si>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</si>
  <si>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</si>
  <si>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</si>
  <si>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</si>
  <si>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</si>
  <si>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</si>
  <si>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</si>
  <si>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</si>
  <si>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</si>
  <si>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</si>
  <si>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</si>
  <si>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</si>
  <si>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</si>
  <si>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</si>
  <si>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</si>
  <si>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</si>
  <si>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</si>
  <si>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</si>
  <si>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</si>
  <si>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</si>
  <si>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</si>
  <si>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</si>
  <si>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</si>
  <si>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</si>
  <si>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</si>
  <si>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</si>
  <si>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</si>
  <si>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</si>
  <si>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</si>
  <si>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</si>
  <si>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</si>
  <si>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</si>
  <si>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</si>
  <si>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</si>
  <si>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</si>
  <si>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</si>
  <si>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</si>
  <si>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</si>
  <si>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</si>
  <si>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</si>
  <si>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</si>
  <si>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</si>
  <si>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</si>
  <si>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</si>
  <si>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</si>
  <si>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</si>
  <si>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</si>
  <si>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</si>
  <si>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</si>
  <si>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</si>
  <si>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</si>
  <si>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</si>
  <si>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</si>
  <si>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</si>
  <si>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</si>
  <si>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</si>
  <si>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</si>
  <si>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</si>
  <si>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</si>
  <si>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</si>
  <si>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</si>
  <si>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</si>
  <si>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</si>
  <si>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</si>
  <si>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</si>
  <si>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</si>
  <si>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</si>
  <si>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</si>
  <si>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</si>
  <si>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</si>
  <si>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</si>
  <si>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</si>
  <si>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</si>
  <si>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</si>
  <si>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</si>
  <si>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</si>
  <si>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</si>
  <si>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</si>
  <si>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</si>
  <si>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</si>
  <si>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</si>
  <si>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</si>
  <si>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</si>
  <si>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</si>
  <si>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</si>
  <si>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</si>
  <si>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</si>
  <si>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</si>
  <si>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</si>
  <si>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</si>
  <si>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</si>
  <si>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</si>
  <si>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</si>
  <si>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</si>
  <si>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</si>
  <si>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</si>
  <si>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</si>
  <si>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</si>
  <si>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</si>
  <si>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</si>
  <si>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</si>
  <si>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</si>
  <si>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</si>
  <si>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</si>
  <si>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</si>
  <si>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</si>
  <si>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</si>
  <si>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</si>
  <si>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</si>
  <si>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</si>
  <si>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</si>
  <si>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</si>
  <si>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</si>
  <si>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</si>
  <si>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</si>
  <si>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</si>
  <si>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</si>
  <si>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</si>
  <si>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</si>
  <si>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</si>
  <si>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</si>
  <si>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</si>
  <si>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</si>
  <si>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</si>
  <si>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</si>
  <si>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</si>
  <si>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</si>
  <si>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</si>
  <si>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</si>
  <si>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</si>
  <si>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</si>
  <si>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</si>
  <si>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</si>
  <si>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</si>
  <si>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</si>
  <si>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</si>
  <si>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</si>
  <si>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</si>
  <si>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</si>
  <si>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</si>
  <si>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</si>
  <si>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</si>
  <si>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</si>
  <si>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</si>
  <si>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</si>
  <si>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</si>
  <si>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</si>
  <si>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</si>
  <si>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</si>
  <si>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</si>
  <si>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</si>
  <si>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</si>
  <si>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</si>
  <si>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</si>
  <si>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</si>
  <si>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</si>
  <si>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</si>
  <si>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</si>
  <si>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</si>
  <si>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</si>
  <si>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</si>
  <si>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</si>
  <si>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</si>
  <si>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</si>
  <si>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</si>
  <si>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</si>
  <si>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</si>
  <si>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</si>
  <si>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</si>
  <si>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</si>
  <si>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</si>
  <si>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</si>
  <si>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</si>
  <si>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</si>
  <si>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</si>
  <si>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</si>
  <si>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</si>
  <si>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</si>
  <si>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</si>
  <si>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</si>
  <si>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</si>
  <si>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</si>
  <si>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</si>
  <si>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</si>
  <si>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</si>
  <si>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</si>
  <si>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</si>
  <si>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</si>
  <si>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</si>
  <si>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</si>
  <si>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</si>
  <si>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</si>
  <si>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</si>
  <si>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</si>
  <si>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</si>
  <si>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</si>
  <si>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</si>
  <si>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</si>
  <si>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</si>
  <si>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</si>
  <si>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</si>
  <si>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</si>
  <si>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</si>
  <si>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</si>
  <si>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</si>
  <si>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</si>
  <si>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</si>
  <si>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</si>
  <si>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</si>
  <si>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</si>
  <si>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</si>
  <si>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</si>
  <si>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</si>
  <si>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</si>
  <si>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</si>
  <si>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</si>
  <si>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</si>
  <si>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</si>
  <si>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</si>
  <si>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</si>
  <si>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</si>
  <si>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</si>
  <si>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</si>
  <si>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</si>
  <si>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</si>
  <si>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</si>
  <si>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</si>
  <si>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</si>
  <si>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</si>
  <si>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</si>
  <si>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</si>
  <si>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</si>
  <si>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</si>
  <si>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</si>
  <si>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</si>
  <si>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</si>
  <si>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</si>
  <si>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</si>
  <si>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</si>
  <si>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</si>
  <si>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</si>
  <si>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</si>
  <si>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</si>
  <si>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</si>
  <si>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</si>
  <si>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</si>
  <si>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</si>
  <si>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</si>
  <si>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</si>
  <si>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</si>
  <si>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</si>
  <si>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</si>
  <si>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</si>
  <si>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</si>
  <si>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</si>
  <si>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</si>
  <si>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</si>
  <si>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</si>
  <si>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</si>
  <si>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</si>
  <si>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</si>
  <si>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</si>
  <si>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</si>
  <si>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</si>
  <si>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</si>
  <si>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</si>
  <si>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</si>
  <si>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</si>
  <si>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</si>
  <si>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</si>
  <si>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</si>
  <si>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</si>
  <si>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</si>
  <si>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</si>
  <si>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</si>
  <si>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</si>
  <si>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</si>
  <si>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</si>
  <si>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</si>
  <si>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</si>
  <si>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</si>
  <si>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</si>
  <si>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</si>
  <si>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</si>
  <si>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</si>
  <si>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</si>
  <si>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</si>
  <si>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</si>
  <si>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</si>
  <si>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</si>
  <si>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</si>
  <si>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</si>
  <si>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</si>
  <si>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</si>
  <si>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</si>
  <si>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</si>
  <si>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</si>
  <si>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</si>
  <si>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</si>
  <si>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</si>
  <si>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</si>
  <si>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</si>
  <si>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</si>
  <si>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</si>
  <si>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</si>
  <si>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</si>
  <si>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</si>
  <si>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</si>
  <si>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</si>
  <si>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</si>
  <si>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</si>
  <si>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</si>
  <si>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</si>
  <si>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</si>
  <si>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</si>
  <si>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</si>
  <si>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</si>
  <si>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</si>
  <si>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</si>
  <si>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</si>
  <si>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</si>
  <si>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</si>
  <si>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</si>
  <si>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</si>
  <si>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</si>
  <si>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</si>
  <si>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</si>
  <si>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</si>
  <si>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</si>
  <si>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</si>
  <si>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</si>
  <si>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</si>
  <si>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</si>
  <si>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</si>
  <si>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</si>
  <si>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</si>
  <si>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</si>
  <si>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</si>
  <si>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</si>
  <si>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</si>
  <si>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</si>
  <si>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</si>
  <si>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</si>
  <si>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</si>
  <si>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</si>
  <si>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</si>
  <si>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</si>
  <si>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</si>
  <si>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</si>
  <si>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</si>
  <si>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</si>
  <si>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</si>
  <si>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</si>
  <si>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</si>
  <si>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</si>
  <si>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</si>
  <si>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</si>
  <si>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</si>
  <si>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</si>
  <si>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</si>
  <si>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</si>
  <si>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</si>
  <si>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</si>
  <si>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</si>
  <si>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</si>
  <si>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</si>
  <si>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</si>
  <si>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</si>
  <si>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</si>
  <si>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</si>
  <si>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</si>
  <si>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</si>
  <si>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</si>
  <si>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</si>
  <si>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</si>
  <si>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</si>
  <si>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</si>
  <si>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</si>
  <si>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</si>
  <si>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</si>
  <si>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</si>
  <si>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</si>
  <si>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</si>
  <si>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</si>
  <si>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</si>
  <si>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</si>
  <si>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</si>
  <si>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</si>
  <si>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</si>
  <si>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</si>
  <si>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</si>
  <si>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</si>
  <si>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</si>
  <si>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</si>
  <si>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</si>
  <si>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</si>
  <si>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</si>
  <si>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</si>
  <si>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</si>
  <si>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</si>
  <si>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</si>
  <si>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</si>
  <si>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</si>
  <si>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</si>
  <si>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</si>
  <si>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</si>
  <si>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</si>
  <si>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</si>
  <si>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</si>
  <si>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</si>
  <si>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</si>
  <si>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</si>
  <si>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</si>
  <si>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</si>
  <si>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</si>
  <si>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</si>
  <si>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</si>
  <si>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</si>
  <si>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</si>
  <si>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</si>
  <si>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</si>
  <si>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</si>
  <si>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</si>
  <si>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</si>
  <si>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</si>
  <si>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</si>
  <si>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</si>
  <si>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</si>
  <si>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</si>
  <si>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</si>
  <si>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</si>
  <si>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</si>
  <si>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</si>
  <si>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</si>
  <si>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</si>
  <si>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</si>
  <si>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</si>
  <si>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</si>
  <si>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</si>
  <si>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</si>
  <si>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</si>
  <si>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</si>
  <si>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</si>
  <si>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</si>
  <si>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</si>
  <si>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</si>
  <si>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</si>
  <si>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</si>
  <si>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</si>
  <si>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</si>
  <si>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</si>
  <si>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</si>
  <si>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</si>
  <si>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</si>
  <si>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</si>
  <si>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</si>
  <si>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</si>
  <si>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</si>
  <si>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</si>
  <si>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</si>
  <si>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</si>
  <si>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</si>
  <si>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</si>
  <si>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</si>
  <si>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</si>
  <si>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</si>
  <si>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</si>
  <si>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</si>
  <si>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</si>
  <si>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</si>
  <si>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</si>
  <si>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</si>
  <si>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</si>
  <si>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</si>
  <si>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</si>
  <si>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</si>
  <si>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</si>
  <si>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</si>
  <si>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</si>
  <si>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</si>
  <si>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</si>
  <si>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</si>
  <si>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</si>
  <si>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</si>
  <si>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</si>
  <si>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</si>
  <si>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</si>
  <si>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</si>
  <si>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</si>
  <si>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</si>
  <si>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</si>
  <si>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</si>
  <si>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</si>
  <si>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</si>
  <si>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</si>
  <si>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</si>
  <si>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</si>
  <si>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</si>
  <si>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</si>
  <si>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</si>
  <si>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</si>
  <si>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</si>
  <si>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</si>
  <si>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</si>
  <si>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</si>
  <si>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</si>
  <si>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</si>
  <si>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</si>
  <si>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</si>
  <si>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</si>
  <si>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</si>
  <si>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</si>
  <si>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</si>
  <si>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</si>
  <si>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</si>
  <si>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</si>
  <si>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</si>
  <si>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</si>
  <si>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</si>
  <si>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</si>
  <si>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</si>
  <si>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</si>
  <si>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</si>
  <si>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</si>
  <si>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</si>
  <si>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</si>
  <si>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</si>
  <si>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</si>
  <si>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</si>
  <si>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</si>
  <si>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</si>
  <si>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</si>
  <si>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</si>
  <si>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</si>
  <si>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</si>
  <si>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</si>
  <si>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</si>
  <si>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</si>
  <si>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</si>
  <si>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</si>
  <si>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</si>
  <si>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</si>
  <si>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</si>
  <si>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</si>
  <si>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</si>
  <si>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</si>
  <si>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</si>
  <si>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</si>
  <si>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</si>
  <si>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</si>
  <si>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</si>
  <si>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</si>
  <si>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</si>
  <si>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</si>
  <si>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</si>
  <si>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</si>
  <si>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</si>
  <si>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</si>
  <si>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</si>
  <si>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</si>
  <si>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</si>
  <si>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</si>
  <si>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</si>
  <si>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</si>
  <si>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</si>
  <si>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</si>
  <si>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</si>
  <si>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</si>
  <si>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</si>
  <si>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</si>
  <si>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</si>
  <si>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</si>
  <si>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</si>
  <si>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</si>
  <si>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</si>
  <si>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</si>
  <si>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</si>
  <si>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</si>
  <si>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</si>
  <si>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</si>
  <si>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</si>
  <si>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</si>
  <si>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</si>
  <si>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</si>
  <si>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</si>
  <si>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</si>
  <si>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</si>
  <si>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</si>
  <si>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</si>
  <si>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</si>
  <si>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</si>
  <si>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</si>
  <si>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</si>
  <si>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</si>
  <si>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</si>
  <si>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</si>
  <si>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</si>
  <si>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</si>
  <si>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</si>
  <si>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</si>
  <si>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</si>
  <si>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</si>
  <si>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</si>
  <si>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</si>
  <si>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</si>
  <si>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</si>
  <si>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</si>
  <si>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</si>
  <si>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</si>
  <si>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</si>
  <si>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</si>
  <si>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</si>
  <si>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</si>
  <si>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</si>
  <si>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</si>
  <si>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</si>
  <si>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</si>
  <si>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</si>
  <si>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</si>
  <si>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</si>
  <si>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</si>
  <si>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</si>
  <si>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</si>
  <si>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</si>
  <si>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</si>
  <si>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</si>
  <si>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</si>
  <si>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</si>
  <si>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</si>
  <si>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</si>
  <si>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</si>
  <si>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</si>
  <si>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</si>
  <si>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</si>
  <si>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</si>
  <si>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</si>
  <si>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</si>
  <si>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</si>
  <si>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</si>
  <si>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</si>
  <si>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</si>
  <si>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</si>
  <si>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</si>
  <si>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</si>
  <si>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</si>
  <si>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</si>
  <si>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</si>
  <si>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</si>
  <si>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</si>
  <si>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</si>
  <si>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</si>
  <si>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</si>
  <si>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</si>
  <si>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</si>
  <si>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</si>
  <si>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</si>
  <si>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</si>
  <si>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</si>
  <si>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</si>
  <si>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</si>
  <si>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</si>
  <si>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</si>
  <si>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</si>
  <si>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</si>
  <si>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</si>
  <si>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</si>
  <si>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</si>
  <si>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</si>
  <si>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</si>
  <si>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</si>
  <si>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</si>
  <si>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</si>
  <si>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</si>
  <si>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</si>
  <si>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</si>
  <si>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</si>
  <si>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</si>
  <si>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</si>
  <si>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</si>
  <si>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</si>
  <si>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</si>
  <si>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</si>
  <si>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</si>
  <si>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</si>
  <si>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</si>
  <si>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</si>
  <si>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</si>
  <si>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</si>
  <si>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</si>
  <si>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</si>
  <si>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</si>
  <si>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</si>
  <si>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</si>
  <si>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</si>
  <si>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</si>
  <si>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</si>
  <si>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</si>
  <si>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</si>
  <si>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</si>
  <si>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</si>
  <si>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</si>
  <si>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</si>
  <si>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</si>
  <si>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</si>
  <si>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</si>
  <si>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</si>
  <si>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</si>
  <si>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</si>
  <si>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</si>
  <si>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</si>
  <si>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</si>
  <si>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</si>
  <si>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</si>
  <si>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</si>
  <si>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</si>
  <si>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</si>
  <si>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</si>
  <si>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</si>
  <si>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</si>
  <si>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</si>
  <si>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</si>
  <si>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</si>
  <si>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</si>
  <si>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</si>
  <si>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</si>
  <si>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</si>
  <si>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</si>
  <si>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</si>
  <si>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</si>
  <si>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</si>
  <si>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</si>
  <si>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</si>
  <si>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</si>
  <si>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</si>
  <si>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</si>
  <si>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</si>
  <si>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</si>
  <si>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</si>
  <si>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</si>
  <si>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</si>
  <si>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</si>
  <si>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</si>
  <si>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</si>
  <si>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</si>
  <si>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</si>
  <si>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</si>
  <si>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</si>
  <si>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</si>
  <si>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</si>
  <si>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</si>
  <si>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</si>
  <si>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</si>
  <si>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</si>
  <si>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</si>
  <si>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</si>
  <si>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</si>
  <si>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</si>
  <si>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</si>
  <si>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</si>
  <si>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</si>
  <si>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</si>
  <si>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</si>
  <si>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</si>
  <si>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</si>
  <si>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</si>
  <si>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</si>
  <si>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</si>
  <si>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</si>
  <si>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</si>
  <si>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</si>
  <si>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</si>
  <si>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</si>
  <si>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</si>
  <si>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</si>
  <si>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</si>
  <si>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</si>
  <si>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</si>
  <si>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</si>
  <si>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</si>
  <si>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</si>
  <si>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</si>
  <si>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</si>
  <si>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</si>
  <si>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</si>
  <si>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</si>
  <si>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</si>
  <si>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</si>
  <si>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</si>
  <si>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</si>
  <si>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</si>
  <si>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</si>
  <si>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</si>
  <si>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</si>
  <si>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</si>
  <si>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</si>
  <si>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</si>
  <si>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</si>
  <si>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</si>
  <si>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</si>
  <si>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</si>
  <si>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</si>
  <si>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</si>
  <si>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</si>
  <si>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</si>
  <si>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</si>
  <si>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</si>
  <si>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</si>
  <si>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</si>
  <si>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</si>
  <si>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</si>
  <si>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</si>
  <si>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</si>
  <si>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</si>
  <si>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</si>
  <si>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</si>
  <si>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</si>
  <si>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</si>
  <si>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</si>
  <si>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</si>
  <si>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</si>
  <si>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</si>
  <si>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</si>
  <si>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</si>
  <si>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</si>
  <si>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</si>
  <si>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</si>
  <si>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</si>
  <si>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</si>
  <si>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</si>
  <si>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</si>
  <si>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</si>
  <si>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</si>
  <si>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</si>
  <si>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</si>
  <si>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</si>
  <si>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</si>
  <si>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</si>
  <si>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</si>
  <si>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</si>
  <si>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</si>
  <si>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</si>
  <si>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</si>
  <si>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</si>
  <si>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</si>
  <si>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</si>
  <si>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</si>
  <si>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</si>
  <si>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</si>
  <si>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</si>
  <si>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</si>
  <si>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</si>
  <si>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</si>
  <si>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</si>
  <si>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</si>
  <si>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</si>
  <si>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</si>
  <si>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</si>
  <si>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</si>
  <si>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</si>
  <si>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</si>
  <si>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</si>
  <si>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</si>
  <si>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</si>
  <si>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</si>
  <si>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</si>
  <si>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</si>
  <si>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</si>
  <si>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</si>
  <si>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</si>
  <si>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</si>
  <si>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</si>
  <si>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</si>
  <si>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</si>
  <si>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</si>
  <si>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</si>
  <si>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</si>
  <si>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</si>
  <si>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</si>
  <si>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</si>
  <si>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</si>
  <si>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</si>
  <si>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</si>
  <si>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</si>
  <si>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</si>
  <si>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</si>
  <si>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</si>
  <si>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</si>
  <si>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</si>
  <si>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</si>
  <si>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</si>
  <si>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</si>
  <si>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</si>
  <si>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</si>
  <si>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</si>
  <si>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</si>
  <si>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</si>
  <si>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</si>
  <si>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</si>
  <si>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</si>
  <si>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</si>
  <si>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</si>
  <si>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</si>
  <si>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</si>
  <si>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</si>
  <si>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</si>
  <si>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</si>
  <si>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</si>
  <si>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</si>
  <si>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</si>
  <si>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</si>
  <si>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</si>
  <si>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</si>
  <si>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</si>
  <si>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</si>
  <si>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</si>
  <si>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</si>
  <si>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</si>
  <si>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</si>
  <si>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</si>
  <si>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</si>
  <si>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</si>
  <si>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</si>
  <si>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</si>
  <si>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</si>
  <si>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</si>
  <si>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</si>
  <si>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</si>
  <si>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</si>
  <si>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</si>
  <si>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</si>
  <si>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</si>
  <si>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</si>
  <si>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</si>
  <si>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</si>
  <si>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</si>
  <si>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</si>
  <si>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</si>
  <si>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</si>
  <si>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</si>
  <si>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</si>
  <si>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</si>
  <si>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</si>
  <si>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</si>
  <si>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</si>
  <si>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</si>
  <si>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</si>
  <si>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</si>
  <si>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</si>
  <si>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</si>
  <si>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</si>
  <si>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</si>
  <si>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</si>
  <si>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</si>
  <si>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</si>
  <si>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</si>
  <si>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</si>
  <si>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</si>
  <si>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</si>
  <si>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</si>
  <si>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</si>
  <si>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</si>
  <si>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</si>
  <si>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</si>
  <si>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</si>
  <si>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</si>
  <si>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</si>
  <si>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</si>
  <si>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</si>
  <si>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</si>
  <si>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</si>
  <si>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</si>
  <si>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</si>
  <si>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</si>
  <si>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</si>
  <si>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</si>
  <si>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</si>
  <si>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</si>
  <si>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</si>
  <si>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</si>
  <si>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</si>
  <si>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</si>
  <si>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</si>
  <si>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</si>
  <si>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</si>
  <si>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</si>
  <si>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</si>
  <si>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</si>
  <si>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</si>
  <si>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</si>
  <si>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</si>
  <si>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</si>
  <si>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</si>
  <si>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</si>
  <si>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</si>
  <si>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</si>
  <si>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</si>
  <si>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</si>
  <si>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</si>
  <si>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</si>
  <si>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</si>
  <si>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</si>
  <si>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</si>
  <si>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</si>
  <si>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</si>
  <si>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</si>
  <si>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</si>
  <si>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</si>
  <si>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</si>
  <si>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</si>
  <si>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</si>
  <si>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</si>
  <si>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</si>
  <si>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</si>
  <si>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</si>
  <si>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</si>
  <si>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</si>
  <si>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</si>
  <si>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</si>
  <si>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</si>
  <si>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</si>
  <si>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</si>
  <si>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</si>
  <si>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</si>
  <si>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</si>
  <si>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</si>
  <si>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</si>
  <si>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</si>
  <si>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</si>
  <si>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</si>
  <si>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</si>
  <si>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</si>
  <si>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</si>
  <si>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</si>
  <si>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</si>
  <si>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</si>
  <si>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</si>
  <si>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</si>
  <si>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</si>
  <si>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</si>
  <si>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</si>
  <si>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</si>
  <si>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</si>
  <si>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</si>
  <si>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</si>
  <si>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</si>
  <si>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</si>
  <si>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</si>
  <si>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</si>
  <si>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</si>
  <si>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</si>
  <si>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</si>
  <si>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</si>
  <si>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</si>
  <si>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</si>
  <si>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</si>
  <si>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</si>
  <si>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</si>
  <si>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</si>
  <si>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</si>
  <si>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</si>
  <si>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</si>
  <si>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</si>
  <si>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</si>
  <si>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</si>
  <si>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</si>
  <si>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</si>
  <si>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</si>
  <si>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</si>
  <si>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</si>
  <si>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</si>
  <si>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</si>
  <si>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</si>
  <si>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</si>
  <si>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</si>
  <si>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</si>
  <si>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</si>
  <si>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</si>
  <si>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</si>
  <si>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</si>
  <si>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</si>
  <si>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</si>
  <si>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</si>
  <si>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</si>
  <si>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</si>
  <si>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</si>
  <si>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</si>
  <si>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</si>
  <si>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</si>
  <si>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</si>
  <si>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</si>
  <si>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</si>
  <si>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</si>
  <si>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</si>
  <si>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</si>
  <si>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</si>
  <si>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</si>
  <si>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</si>
  <si>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</si>
  <si>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</si>
  <si>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</si>
  <si>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</si>
  <si>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</si>
  <si>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</si>
  <si>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</si>
  <si>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</si>
  <si>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</si>
  <si>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</si>
  <si>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</si>
  <si>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</si>
  <si>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</si>
  <si>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</si>
  <si>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</si>
  <si>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</si>
  <si>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</si>
  <si>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</si>
  <si>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</si>
  <si>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</si>
  <si>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</si>
  <si>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</si>
  <si>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</si>
  <si>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</si>
  <si>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</si>
  <si>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</si>
  <si>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</si>
  <si>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</si>
  <si>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</si>
  <si>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</si>
  <si>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</si>
  <si>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</si>
  <si>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</si>
  <si>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</si>
  <si>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</si>
  <si>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</si>
  <si>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</si>
  <si>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</si>
  <si>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</si>
  <si>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</si>
  <si>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</si>
  <si>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</si>
  <si>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</si>
  <si>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</si>
  <si>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</si>
  <si>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</si>
  <si>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</si>
  <si>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</si>
  <si>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</si>
  <si>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</si>
  <si>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</si>
  <si>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</si>
  <si>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</si>
  <si>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</si>
  <si>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</si>
  <si>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</si>
  <si>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</si>
  <si>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</si>
  <si>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</si>
  <si>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</si>
  <si>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</si>
  <si>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</si>
  <si>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</si>
  <si>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</si>
  <si>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</si>
  <si>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</si>
  <si>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</si>
  <si>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</si>
  <si>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</si>
  <si>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</si>
  <si>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</si>
  <si>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</si>
  <si>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</si>
  <si>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</si>
  <si>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</si>
  <si>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</si>
  <si>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</si>
  <si>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</si>
  <si>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</si>
  <si>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</si>
  <si>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</si>
  <si>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</si>
  <si>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</si>
  <si>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</si>
  <si>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</si>
  <si>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</si>
  <si>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</si>
  <si>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</si>
  <si>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</si>
  <si>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</si>
  <si>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</si>
  <si>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</si>
  <si>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</si>
  <si>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</si>
  <si>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</si>
  <si>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</si>
  <si>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</si>
  <si>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</si>
  <si>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</si>
  <si>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</si>
  <si>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</si>
  <si>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</si>
  <si>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</si>
  <si>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</si>
  <si>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</si>
  <si>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</si>
  <si>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</si>
  <si>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</si>
  <si>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</si>
  <si>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</si>
  <si>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</si>
  <si>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</si>
  <si>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</si>
  <si>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</si>
  <si>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</si>
  <si>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</si>
  <si>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</si>
  <si>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</si>
  <si>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</si>
  <si>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</si>
  <si>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</si>
  <si>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</si>
  <si>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</si>
  <si>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</si>
  <si>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</si>
  <si>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</si>
  <si>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</si>
  <si>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</si>
  <si>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</si>
  <si>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</si>
  <si>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</si>
  <si>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</si>
  <si>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</si>
  <si>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</si>
  <si>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</si>
  <si>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</si>
  <si>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</si>
  <si>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</si>
  <si>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</si>
  <si>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</si>
  <si>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</si>
  <si>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</si>
  <si>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</si>
  <si>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</si>
  <si>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</si>
  <si>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</si>
  <si>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</si>
  <si>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</si>
  <si>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</si>
  <si>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</si>
  <si>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</si>
  <si>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</si>
  <si>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</si>
  <si>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</si>
  <si>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</si>
  <si>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</si>
  <si>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</si>
  <si>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</si>
  <si>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</si>
  <si>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</si>
  <si>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</si>
  <si>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</si>
  <si>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</si>
  <si>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</si>
  <si>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</si>
  <si>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</si>
  <si>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</si>
  <si>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</si>
  <si>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</si>
  <si>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</si>
  <si>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</si>
  <si>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</si>
  <si>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</si>
  <si>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</si>
  <si>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</si>
  <si>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</si>
  <si>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</si>
  <si>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</si>
  <si>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</si>
  <si>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</si>
  <si>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</si>
  <si>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</si>
  <si>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</si>
  <si>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</si>
  <si>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</si>
  <si>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</si>
  <si>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</si>
  <si>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</si>
  <si>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</si>
  <si>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</si>
  <si>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</si>
  <si>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</si>
  <si>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</si>
  <si>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</si>
  <si>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</si>
  <si>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</si>
  <si>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</si>
  <si>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</si>
  <si>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</si>
  <si>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</si>
  <si>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</si>
  <si>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</si>
  <si>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</si>
  <si>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</si>
  <si>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</si>
  <si>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</si>
  <si>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</si>
  <si>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</si>
  <si>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</si>
  <si>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</si>
  <si>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</si>
  <si>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</si>
  <si>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</si>
  <si>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</si>
  <si>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</si>
  <si>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</si>
  <si>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</si>
  <si>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</si>
  <si>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</si>
  <si>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</si>
  <si>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</si>
  <si>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</si>
  <si>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</si>
  <si>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</si>
  <si>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</si>
  <si>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</si>
  <si>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</si>
  <si>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</si>
  <si>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</si>
  <si>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</si>
  <si>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</si>
  <si>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</si>
  <si>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</si>
  <si>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</si>
  <si>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</si>
  <si>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</si>
  <si>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</si>
  <si>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</si>
  <si>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</si>
  <si>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</si>
  <si>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</si>
  <si>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</si>
  <si>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</si>
  <si>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</si>
  <si>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</si>
  <si>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</si>
  <si>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</si>
  <si>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</si>
  <si>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</si>
  <si>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</si>
  <si>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</si>
  <si>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</si>
  <si>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</si>
  <si>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</si>
  <si>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</si>
  <si>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</si>
  <si>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</si>
  <si>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</si>
  <si>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</si>
  <si>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</si>
  <si>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</si>
  <si>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</si>
  <si>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</si>
  <si>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</si>
  <si>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</si>
  <si>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</si>
  <si>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</si>
  <si>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</si>
  <si>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</si>
  <si>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</si>
  <si>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</si>
  <si>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</si>
  <si>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</si>
  <si>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</si>
  <si>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</si>
  <si>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</si>
  <si>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</si>
  <si>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</si>
  <si>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</si>
  <si>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</si>
  <si>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</si>
  <si>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</si>
  <si>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</si>
  <si>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</si>
  <si>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</si>
  <si>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</si>
  <si>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</si>
  <si>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</si>
  <si>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</si>
  <si>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</si>
  <si>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</si>
  <si>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</si>
  <si>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</si>
  <si>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</si>
  <si>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</si>
  <si>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</si>
  <si>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</si>
  <si>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</si>
  <si>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</si>
  <si>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</si>
  <si>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</si>
  <si>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</si>
  <si>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</si>
  <si>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</si>
  <si>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</si>
  <si>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</si>
  <si>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</si>
  <si>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</si>
  <si>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</si>
  <si>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</si>
  <si>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</si>
  <si>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</si>
  <si>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</si>
  <si>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</si>
  <si>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</si>
  <si>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</si>
  <si>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</si>
  <si>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</si>
  <si>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</si>
  <si>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</si>
  <si>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</si>
  <si>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</si>
  <si>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</si>
  <si>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</si>
  <si>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</si>
  <si>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</si>
  <si>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</si>
  <si>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</si>
  <si>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</si>
  <si>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</si>
  <si>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</si>
  <si>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</si>
  <si>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</si>
  <si>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</si>
  <si>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</si>
  <si>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</si>
  <si>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</si>
  <si>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</si>
  <si>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</si>
  <si>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</si>
  <si>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</si>
  <si>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</si>
  <si>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</si>
  <si>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</si>
  <si>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</si>
  <si>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</si>
  <si>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</si>
  <si>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</si>
  <si>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</si>
  <si>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</si>
  <si>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</si>
  <si>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</si>
  <si>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</si>
  <si>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</si>
  <si>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</si>
  <si>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</si>
  <si>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</si>
  <si>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</si>
  <si>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</si>
  <si>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</si>
  <si>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</si>
  <si>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</si>
  <si>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</si>
  <si>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</si>
  <si>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</si>
  <si>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</si>
  <si>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</si>
  <si>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</si>
  <si>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</si>
  <si>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</si>
  <si>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</si>
  <si>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</si>
  <si>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</si>
  <si>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</si>
  <si>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</si>
  <si>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</si>
  <si>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</si>
  <si>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</si>
  <si>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</si>
  <si>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</si>
  <si>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</si>
  <si>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</si>
  <si>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</si>
  <si>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</si>
  <si>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</si>
  <si>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</si>
  <si>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</si>
  <si>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</si>
  <si>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</si>
  <si>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</si>
  <si>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</si>
  <si>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</si>
  <si>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</si>
  <si>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</si>
  <si>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</si>
  <si>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</si>
  <si>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</si>
  <si>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</si>
  <si>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</si>
  <si>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</si>
  <si>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</si>
  <si>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</si>
  <si>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</si>
  <si>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</si>
  <si>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</si>
  <si>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</si>
  <si>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</si>
  <si>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</si>
  <si>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</si>
  <si>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</si>
  <si>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</si>
  <si>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</si>
  <si>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</si>
  <si>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</si>
  <si>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</si>
  <si>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</si>
  <si>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</si>
  <si>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</si>
  <si>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</si>
  <si>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</si>
  <si>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</si>
  <si>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</si>
  <si>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</si>
  <si>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</si>
  <si>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</si>
  <si>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</si>
  <si>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</si>
  <si>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</si>
  <si>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</si>
  <si>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</si>
  <si>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</si>
  <si>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</si>
  <si>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</si>
  <si>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</si>
  <si>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</si>
  <si>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</si>
  <si>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</si>
  <si>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</si>
  <si>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</si>
  <si>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</si>
  <si>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</si>
  <si>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</si>
  <si>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</si>
  <si>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</si>
  <si>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</si>
  <si>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</si>
  <si>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</si>
  <si>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</si>
  <si>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</si>
  <si>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</si>
  <si>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</si>
  <si>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</si>
  <si>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</si>
  <si>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</si>
  <si>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</si>
  <si>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</si>
  <si>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</si>
  <si>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</si>
  <si>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</si>
  <si>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</si>
  <si>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</si>
  <si>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</si>
  <si>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</si>
  <si>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</si>
  <si>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</si>
  <si>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</si>
  <si>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</si>
  <si>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</si>
  <si>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</si>
  <si>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</si>
  <si>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</si>
  <si>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</si>
  <si>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</si>
  <si>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</si>
  <si>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</si>
  <si>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</si>
  <si>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</si>
  <si>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</si>
  <si>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</si>
  <si>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</si>
  <si>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</si>
  <si>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</si>
  <si>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</si>
  <si>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</si>
  <si>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</si>
  <si>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</si>
  <si>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</si>
  <si>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</si>
  <si>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</si>
  <si>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</si>
  <si>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</si>
  <si>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</si>
  <si>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</si>
  <si>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</si>
  <si>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</si>
  <si>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</si>
  <si>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</si>
  <si>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</si>
  <si>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</si>
  <si>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</si>
  <si>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</si>
  <si>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</si>
  <si>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</si>
  <si>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</si>
  <si>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</si>
  <si>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</si>
  <si>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</si>
  <si>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</si>
  <si>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</si>
  <si>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</si>
  <si>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</si>
  <si>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</si>
  <si>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</si>
  <si>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</si>
  <si>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</si>
  <si>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</si>
  <si>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</si>
  <si>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</si>
  <si>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</si>
  <si>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</si>
  <si>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</si>
  <si>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</si>
  <si>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</si>
  <si>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</si>
  <si>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</si>
  <si>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</si>
  <si>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</si>
  <si>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</si>
  <si>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</si>
  <si>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</si>
  <si>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</si>
  <si>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</si>
  <si>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</si>
  <si>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</si>
  <si>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</si>
  <si>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</si>
  <si>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</si>
  <si>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</si>
  <si>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</si>
  <si>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</si>
  <si>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</si>
  <si>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</si>
  <si>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</si>
  <si>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</si>
  <si>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</si>
  <si>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</si>
  <si>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</si>
  <si>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</si>
  <si>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</si>
  <si>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</si>
  <si>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</si>
  <si>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</si>
  <si>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</si>
  <si>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</si>
  <si>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</si>
  <si>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</si>
  <si>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</si>
  <si>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</si>
  <si>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</si>
  <si>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</si>
  <si>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</si>
  <si>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</si>
  <si>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</si>
  <si>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</si>
  <si>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</si>
  <si>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</si>
  <si>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</si>
  <si>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</si>
  <si>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</si>
  <si>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</si>
  <si>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</si>
  <si>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</si>
  <si>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</si>
  <si>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</si>
  <si>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</si>
  <si>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</si>
  <si>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</si>
  <si>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</si>
  <si>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</si>
  <si>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</si>
  <si>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</si>
  <si>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</si>
  <si>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</si>
  <si>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</si>
  <si>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</si>
  <si>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</si>
  <si>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</si>
  <si>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</si>
  <si>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</si>
  <si>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</si>
  <si>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</si>
  <si>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</si>
  <si>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</si>
  <si>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</si>
  <si>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</si>
  <si>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</si>
  <si>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</si>
  <si>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</si>
  <si>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</si>
  <si>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</si>
  <si>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</si>
  <si>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</si>
  <si>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</si>
  <si>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</si>
  <si>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</si>
  <si>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</si>
  <si>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</si>
  <si>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</si>
  <si>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</si>
  <si>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</si>
  <si>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</si>
  <si>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</si>
  <si>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</si>
  <si>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</si>
  <si>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</si>
  <si>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</si>
  <si>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</si>
  <si>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</si>
  <si>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</si>
  <si>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</si>
  <si>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</si>
  <si>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</si>
  <si>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</si>
  <si>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</si>
  <si>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</si>
  <si>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</si>
  <si>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</si>
  <si>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</si>
  <si>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</si>
  <si>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</si>
  <si>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</si>
  <si>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</si>
  <si>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</si>
  <si>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</si>
  <si>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</si>
  <si>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</si>
  <si>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</si>
  <si>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</si>
  <si>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</si>
  <si>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</si>
  <si>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</si>
  <si>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</si>
  <si>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</si>
  <si>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</si>
  <si>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</si>
  <si>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</si>
  <si>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</si>
  <si>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</si>
  <si>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</si>
  <si>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</si>
  <si>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</si>
  <si>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</si>
  <si>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</si>
  <si>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</si>
  <si>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</si>
  <si>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</si>
  <si>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</si>
  <si>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</si>
  <si>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</si>
  <si>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</si>
  <si>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</si>
  <si>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</si>
  <si>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</si>
  <si>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</si>
  <si>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</si>
  <si>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</si>
  <si>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</si>
  <si>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</si>
  <si>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</si>
  <si>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</si>
  <si>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</si>
  <si>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</si>
  <si>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</si>
  <si>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</si>
  <si>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</si>
  <si>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</si>
  <si>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</si>
  <si>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</si>
  <si>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</si>
  <si>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</si>
  <si>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</si>
  <si>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</si>
  <si>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</si>
  <si>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</si>
  <si>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</si>
  <si>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</si>
  <si>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</si>
  <si>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</si>
  <si>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</si>
  <si>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</si>
  <si>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</si>
  <si>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</si>
  <si>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</si>
  <si>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</si>
  <si>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</si>
  <si>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</si>
  <si>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</si>
  <si>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</si>
  <si>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</si>
  <si>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</si>
  <si>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</si>
  <si>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</si>
  <si>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</si>
  <si>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</si>
  <si>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</si>
  <si>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</si>
  <si>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</si>
  <si>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</si>
  <si>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</si>
  <si>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</si>
  <si>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</si>
  <si>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</si>
  <si>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</si>
  <si>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</si>
  <si>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</si>
  <si>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</si>
  <si>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</si>
  <si>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</si>
  <si>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</si>
  <si>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</si>
  <si>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</si>
  <si>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</si>
  <si>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</si>
  <si>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</si>
  <si>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</si>
  <si>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</si>
  <si>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</si>
  <si>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</si>
  <si>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</si>
  <si>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</si>
  <si>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</si>
  <si>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</si>
  <si>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</si>
  <si>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</si>
  <si>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</si>
  <si>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</si>
  <si>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</si>
  <si>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</si>
  <si>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</si>
  <si>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</si>
  <si>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</si>
  <si>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</si>
  <si>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</si>
  <si>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</si>
  <si>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</si>
  <si>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</si>
  <si>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</si>
  <si>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</si>
  <si>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</si>
  <si>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</si>
  <si>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</si>
  <si>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</si>
  <si>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</si>
  <si>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</si>
  <si>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</si>
  <si>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</si>
  <si>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</si>
  <si>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</si>
  <si>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</si>
  <si>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</si>
  <si>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</si>
  <si>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</si>
  <si>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</si>
  <si>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</si>
  <si>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</si>
  <si>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</si>
  <si>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</si>
  <si>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</si>
  <si>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</si>
  <si>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</si>
  <si>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</si>
  <si>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</si>
  <si>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</si>
  <si>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</si>
  <si>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</si>
  <si>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</si>
  <si>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</si>
  <si>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</si>
  <si>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</si>
  <si>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</si>
  <si>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</si>
  <si>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</si>
  <si>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</si>
  <si>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</si>
  <si>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</si>
  <si>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</si>
  <si>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</si>
  <si>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</si>
  <si>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</si>
  <si>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</si>
  <si>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</si>
  <si>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</si>
  <si>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</si>
  <si>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</si>
  <si>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</si>
  <si>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</si>
  <si>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</si>
  <si>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</si>
  <si>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</si>
  <si>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</si>
  <si>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</si>
  <si>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</si>
  <si>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</si>
  <si>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</si>
  <si>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</si>
  <si>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</si>
  <si>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</si>
  <si>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</si>
  <si>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</si>
  <si>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</si>
  <si>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</si>
  <si>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</si>
  <si>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</si>
  <si>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</si>
  <si>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</si>
  <si>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</si>
  <si>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</si>
  <si>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</si>
  <si>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</si>
  <si>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</si>
  <si>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</si>
  <si>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</si>
  <si>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</si>
  <si>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</si>
  <si>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</si>
  <si>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</si>
  <si>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</si>
  <si>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</si>
  <si>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</si>
  <si>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</si>
  <si>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</si>
  <si>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</si>
  <si>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</si>
  <si>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</si>
  <si>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</si>
  <si>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</si>
  <si>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</si>
  <si>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</si>
  <si>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</si>
  <si>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</si>
  <si>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</si>
  <si>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</si>
  <si>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</si>
  <si>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</si>
  <si>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</si>
  <si>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</si>
  <si>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</si>
  <si>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</si>
  <si>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</si>
  <si>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</si>
  <si>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</si>
  <si>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</si>
  <si>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</si>
  <si>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</si>
  <si>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</si>
  <si>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</si>
  <si>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</si>
  <si>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</si>
  <si>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</si>
  <si>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</si>
  <si>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</si>
  <si>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</si>
  <si>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</si>
  <si>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</si>
  <si>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</si>
  <si>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</si>
  <si>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</si>
  <si>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</si>
  <si>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</si>
  <si>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</si>
  <si>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</si>
  <si>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</si>
  <si>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</si>
  <si>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</si>
  <si>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</si>
  <si>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</si>
  <si>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</si>
  <si>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</si>
  <si>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</si>
  <si>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</si>
  <si>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</si>
  <si>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</si>
  <si>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</si>
  <si>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</si>
  <si>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</si>
  <si>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</si>
  <si>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</si>
  <si>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</si>
  <si>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</si>
  <si>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</si>
  <si>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</si>
  <si>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</si>
  <si>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</si>
  <si>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</si>
  <si>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</si>
  <si>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</si>
  <si>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</si>
  <si>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</si>
  <si>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</si>
  <si>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</si>
  <si>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</si>
  <si>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</si>
  <si>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</si>
  <si>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</si>
  <si>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</si>
  <si>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</si>
  <si>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</si>
  <si>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</si>
  <si>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</si>
  <si>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</si>
  <si>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</si>
  <si>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</si>
  <si>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</si>
  <si>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</si>
  <si>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</si>
  <si>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</si>
  <si>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</si>
  <si>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</si>
  <si>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</si>
  <si>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</si>
  <si>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</si>
  <si>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</si>
  <si>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</si>
  <si>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</si>
  <si>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</si>
  <si>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</si>
  <si>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</si>
  <si>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</si>
  <si>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</si>
  <si>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</si>
  <si>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</si>
  <si>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</si>
  <si>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</si>
  <si>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</si>
  <si>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</si>
  <si>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</si>
  <si>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</si>
  <si>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</si>
  <si>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</si>
  <si>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</si>
  <si>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</si>
  <si>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</si>
  <si>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</si>
  <si>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</si>
  <si>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</si>
  <si>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</si>
  <si>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</si>
  <si>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</si>
  <si>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</si>
  <si>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</si>
  <si>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</si>
  <si>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</si>
  <si>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</si>
  <si>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</si>
  <si>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</si>
  <si>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</si>
  <si>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</si>
  <si>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</si>
  <si>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</si>
  <si>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</si>
  <si>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</si>
  <si>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</si>
  <si>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</si>
  <si>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</si>
  <si>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</si>
  <si>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</si>
  <si>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</si>
  <si>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</si>
  <si>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</si>
  <si>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</si>
  <si>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</si>
  <si>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</si>
  <si>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</si>
  <si>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</si>
  <si>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</si>
  <si>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</si>
  <si>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</si>
  <si>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</si>
  <si>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</si>
  <si>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</si>
  <si>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</si>
  <si>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</si>
  <si>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</si>
  <si>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</si>
  <si>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</si>
  <si>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</si>
  <si>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</si>
  <si>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</si>
  <si>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</si>
  <si>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</si>
  <si>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</si>
  <si>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</si>
  <si>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</si>
  <si>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</si>
  <si>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</si>
  <si>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</si>
  <si>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</si>
  <si>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</si>
  <si>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</si>
  <si>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</si>
  <si>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</si>
  <si>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</si>
  <si>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</si>
  <si>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</si>
  <si>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</si>
  <si>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</si>
  <si>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</si>
  <si>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</si>
  <si>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</si>
  <si>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</si>
  <si>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</si>
  <si>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</si>
  <si>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</si>
  <si>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</si>
  <si>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</si>
  <si>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</si>
  <si>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</si>
  <si>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</si>
  <si>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</si>
  <si>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</si>
  <si>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</si>
  <si>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</si>
  <si>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</si>
  <si>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</si>
  <si>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</si>
  <si>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</si>
  <si>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</si>
  <si>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</si>
  <si>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</si>
  <si>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</si>
  <si>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</si>
  <si>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</si>
  <si>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</si>
  <si>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</si>
  <si>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</si>
  <si>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</si>
  <si>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</si>
  <si>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</si>
  <si>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</si>
  <si>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</si>
  <si>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</si>
  <si>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</si>
  <si>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</si>
  <si>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</si>
  <si>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</si>
  <si>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</si>
  <si>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</si>
  <si>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</si>
  <si>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</si>
  <si>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</si>
  <si>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</si>
  <si>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</si>
  <si>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</si>
  <si>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</si>
  <si>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</si>
  <si>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</si>
  <si>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</si>
  <si>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</si>
  <si>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</si>
  <si>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</si>
  <si>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</si>
  <si>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</si>
  <si>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</si>
  <si>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</si>
  <si>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</si>
  <si>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</si>
  <si>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</si>
  <si>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</si>
  <si>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</si>
  <si>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</si>
  <si>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</si>
  <si>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</si>
  <si>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</si>
  <si>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</si>
  <si>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</si>
  <si>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</si>
  <si>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</si>
  <si>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</si>
  <si>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</si>
  <si>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</si>
  <si>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</si>
  <si>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</si>
  <si>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</si>
  <si>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</si>
  <si>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</si>
  <si>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</si>
  <si>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</si>
  <si>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</si>
  <si>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</si>
  <si>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</si>
  <si>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</si>
  <si>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</si>
  <si>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</si>
  <si>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</si>
  <si>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</si>
  <si>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</si>
  <si>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</si>
  <si>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</si>
  <si>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</si>
  <si>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</si>
  <si>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</si>
  <si>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</si>
  <si>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</si>
  <si>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</si>
  <si>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</si>
  <si>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</si>
  <si>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</si>
  <si>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</si>
  <si>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</si>
  <si>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</si>
  <si>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</si>
  <si>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</si>
  <si>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</si>
  <si>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</si>
  <si>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</si>
  <si>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</si>
  <si>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</si>
  <si>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</si>
  <si>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</si>
  <si>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</si>
  <si>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</si>
  <si>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</si>
  <si>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</si>
  <si>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</si>
  <si>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</si>
  <si>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</si>
  <si>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</si>
  <si>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</si>
  <si>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</si>
  <si>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</si>
  <si>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</si>
  <si>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</si>
  <si>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</si>
  <si>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</si>
  <si>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</si>
  <si>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</si>
  <si>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</si>
  <si>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</si>
  <si>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</si>
  <si>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</si>
  <si>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</si>
  <si>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</si>
  <si>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</si>
  <si>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</si>
  <si>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</si>
  <si>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</si>
  <si>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</si>
  <si>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</si>
  <si>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</si>
  <si>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</si>
  <si>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</si>
  <si>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</si>
  <si>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</si>
  <si>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</si>
  <si>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</si>
  <si>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</si>
  <si>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</si>
  <si>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</si>
  <si>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</si>
  <si>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</si>
  <si>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</si>
  <si>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</si>
  <si>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</si>
  <si>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</si>
  <si>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</si>
  <si>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</si>
  <si>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</si>
  <si>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</si>
  <si>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</si>
  <si>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</si>
  <si>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</si>
  <si>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</si>
  <si>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</si>
  <si>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</si>
  <si>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</si>
  <si>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</si>
  <si>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</si>
  <si>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</si>
  <si>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</si>
  <si>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</si>
  <si>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</si>
  <si>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</si>
  <si>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</si>
  <si>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</si>
  <si>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</si>
  <si>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</si>
  <si>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</si>
  <si>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</si>
  <si>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</si>
  <si>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</si>
  <si>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</si>
  <si>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</si>
  <si>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</si>
  <si>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</si>
  <si>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</si>
  <si>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</si>
  <si>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</si>
  <si>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</si>
  <si>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</si>
  <si>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</si>
  <si>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</si>
  <si>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</si>
  <si>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</si>
  <si>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</si>
  <si>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</si>
  <si>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</si>
  <si>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</si>
  <si>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</si>
  <si>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</si>
  <si>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</si>
  <si>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</si>
  <si>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</si>
  <si>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</si>
  <si>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</si>
  <si>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</si>
  <si>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</si>
  <si>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</si>
  <si>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</si>
  <si>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</si>
  <si>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</si>
  <si>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</si>
  <si>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</si>
  <si>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</si>
  <si>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</si>
  <si>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</si>
  <si>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</si>
  <si>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</si>
  <si>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</si>
  <si>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</si>
  <si>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</si>
  <si>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</si>
  <si>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</si>
  <si>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</si>
  <si>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</si>
  <si>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</si>
  <si>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</si>
  <si>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</si>
  <si>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</si>
  <si>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</si>
  <si>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</si>
  <si>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</si>
  <si>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</si>
  <si>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</si>
  <si>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</si>
  <si>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</si>
  <si>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</si>
  <si>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</si>
  <si>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</si>
  <si>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</si>
  <si>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</si>
  <si>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</si>
  <si>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</si>
  <si>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</si>
  <si>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</si>
  <si>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</si>
  <si>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</si>
  <si>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</si>
  <si>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</si>
  <si>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</si>
  <si>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</si>
  <si>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</si>
  <si>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</si>
  <si>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</si>
  <si>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</si>
  <si>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</si>
  <si>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</si>
  <si>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</si>
  <si>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</si>
  <si>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</si>
  <si>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</si>
  <si>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</si>
  <si>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</si>
  <si>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</si>
  <si>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</si>
  <si>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</si>
  <si>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</si>
  <si>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</si>
  <si>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</si>
  <si>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</si>
  <si>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</si>
  <si>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</si>
  <si>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</si>
  <si>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</si>
  <si>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</si>
  <si>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</si>
  <si>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</si>
  <si>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</si>
  <si>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</si>
  <si>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</si>
  <si>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</si>
  <si>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</si>
  <si>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</si>
  <si>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</si>
  <si>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</si>
  <si>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</si>
  <si>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</si>
  <si>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</si>
  <si>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</si>
  <si>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</si>
  <si>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</si>
  <si>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</si>
  <si>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</si>
  <si>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</si>
  <si>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</si>
  <si>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</si>
  <si>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</si>
  <si>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</si>
  <si>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</si>
  <si>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</si>
  <si>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</si>
  <si>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</si>
  <si>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</si>
  <si>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</si>
  <si>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</si>
  <si>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</si>
  <si>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</si>
  <si>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</si>
  <si>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</si>
  <si>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</si>
  <si>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</si>
  <si>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</si>
  <si>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</si>
  <si>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</si>
  <si>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</si>
  <si>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</si>
  <si>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</si>
  <si>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</si>
  <si>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</si>
  <si>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</si>
  <si>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</si>
  <si>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</si>
  <si>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</si>
  <si>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</si>
  <si>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</si>
  <si>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</si>
  <si>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</si>
  <si>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</si>
  <si>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</si>
  <si>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</si>
  <si>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</si>
  <si>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</si>
  <si>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</si>
  <si>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</si>
  <si>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</si>
  <si>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</si>
  <si>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</si>
  <si>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</si>
  <si>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</si>
  <si>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</si>
  <si>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</si>
  <si>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</si>
  <si>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</si>
  <si>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</si>
  <si>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</si>
  <si>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</si>
  <si>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</si>
  <si>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</si>
  <si>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</si>
  <si>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</si>
  <si>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</si>
  <si>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</si>
  <si>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</si>
  <si>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</si>
  <si>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</si>
  <si>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</si>
  <si>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</si>
  <si>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</si>
  <si>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</si>
  <si>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</si>
  <si>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</si>
  <si>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</si>
  <si>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</si>
  <si>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</si>
  <si>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</si>
  <si>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</si>
  <si>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</si>
  <si>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</si>
  <si>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</si>
  <si>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</si>
  <si>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</si>
  <si>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</si>
  <si>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</si>
  <si>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</si>
  <si>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</si>
  <si>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</si>
  <si>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</si>
  <si>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</si>
  <si>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</si>
  <si>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</si>
  <si>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</si>
  <si>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</si>
  <si>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</si>
  <si>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</si>
  <si>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</si>
  <si>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</si>
  <si>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</si>
  <si>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</si>
  <si>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</si>
  <si>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</si>
  <si>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</si>
  <si>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</si>
  <si>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</si>
  <si>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</si>
  <si>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</si>
  <si>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</si>
  <si>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</si>
  <si>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</si>
  <si>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</si>
  <si>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</si>
  <si>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</si>
  <si>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</si>
  <si>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</si>
  <si>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</si>
  <si>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</si>
  <si>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</si>
  <si>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</si>
  <si>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</si>
  <si>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</si>
  <si>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</si>
  <si>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</si>
  <si>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</si>
  <si>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</si>
  <si>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</si>
  <si>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</si>
  <si>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</si>
  <si>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</si>
  <si>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</si>
  <si>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</si>
  <si>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</si>
  <si>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</si>
  <si>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</si>
  <si>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</si>
  <si>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</si>
  <si>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</si>
  <si>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</si>
  <si>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</si>
  <si>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</si>
  <si>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</si>
  <si>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</si>
  <si>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</si>
  <si>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</si>
  <si>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</si>
  <si>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</si>
  <si>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</si>
  <si>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</si>
  <si>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</si>
  <si>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</si>
  <si>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</si>
  <si>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</si>
  <si>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</si>
  <si>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</si>
  <si>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</si>
  <si>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</si>
  <si>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</si>
  <si>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</si>
  <si>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</si>
  <si>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</si>
  <si>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</si>
  <si>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</si>
  <si>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</si>
  <si>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</si>
  <si>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</si>
  <si>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</si>
  <si>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</si>
  <si>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</si>
  <si>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</si>
  <si>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</si>
  <si>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</si>
  <si>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</si>
  <si>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</si>
  <si>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</si>
  <si>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</si>
  <si>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</si>
  <si>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</si>
  <si>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</si>
  <si>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</si>
  <si>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</si>
  <si>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</si>
  <si>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</si>
  <si>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</si>
  <si>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</si>
  <si>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</si>
  <si>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</si>
  <si>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</si>
  <si>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</si>
  <si>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</si>
  <si>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</si>
  <si>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</si>
  <si>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</si>
  <si>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</si>
  <si>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</si>
  <si>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</si>
  <si>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</si>
  <si>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</si>
  <si>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</si>
  <si>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</si>
  <si>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</si>
  <si>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</si>
  <si>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</si>
  <si>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</si>
  <si>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</si>
  <si>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</si>
  <si>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</si>
  <si>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</si>
  <si>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</si>
  <si>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</si>
  <si>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</si>
  <si>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</si>
  <si>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</si>
  <si>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</si>
  <si>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</si>
  <si>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</si>
  <si>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</si>
  <si>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</si>
  <si>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</si>
  <si>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</si>
  <si>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</si>
  <si>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</si>
  <si>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</si>
  <si>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</si>
  <si>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</si>
  <si>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</si>
  <si>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</si>
  <si>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</si>
  <si>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</si>
  <si>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</si>
  <si>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</si>
  <si>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</si>
  <si>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</si>
  <si>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</si>
  <si>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</si>
  <si>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</si>
  <si>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</si>
  <si>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</si>
  <si>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</si>
  <si>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</si>
  <si>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</si>
  <si>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</si>
  <si>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</si>
  <si>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</si>
  <si>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</si>
  <si>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</si>
  <si>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</si>
  <si>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</si>
  <si>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</si>
  <si>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</si>
  <si>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</si>
  <si>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</si>
  <si>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</si>
  <si>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</si>
  <si>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</si>
  <si>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</si>
  <si>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</si>
  <si>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</si>
  <si>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</si>
  <si>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</si>
  <si>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</si>
  <si>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</si>
  <si>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</si>
  <si>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</si>
  <si>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</si>
  <si>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</si>
  <si>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</si>
  <si>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</si>
  <si>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</si>
  <si>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</si>
  <si>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</si>
  <si>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</si>
  <si>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</si>
  <si>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</si>
  <si>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</si>
  <si>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</si>
  <si>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</si>
  <si>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</si>
  <si>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</si>
  <si>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</si>
  <si>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</si>
  <si>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</si>
  <si>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</si>
  <si>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</si>
  <si>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</si>
  <si>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</si>
  <si>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</si>
  <si>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</si>
  <si>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</si>
  <si>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</si>
  <si>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</si>
  <si>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</si>
  <si>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</si>
  <si>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</si>
  <si>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</si>
  <si>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</si>
  <si>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</si>
  <si>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</si>
  <si>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</si>
  <si>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</si>
  <si>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</si>
  <si>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</si>
  <si>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</si>
  <si>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</si>
  <si>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</si>
  <si>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</si>
  <si>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</si>
  <si>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</si>
  <si>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</si>
  <si>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</si>
  <si>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</si>
  <si>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</si>
  <si>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</si>
  <si>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</si>
  <si>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</si>
  <si>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</si>
  <si>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</si>
  <si>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</si>
  <si>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</si>
  <si>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</si>
  <si>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</si>
  <si>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</si>
  <si>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</si>
  <si>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</si>
  <si>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</si>
  <si>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</si>
  <si>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</si>
  <si>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</si>
  <si>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</si>
  <si>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</si>
  <si>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</si>
  <si>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</si>
  <si>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</si>
  <si>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</si>
  <si>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</si>
  <si>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</si>
  <si>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</si>
  <si>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</si>
  <si>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</si>
  <si>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</si>
  <si>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</si>
  <si>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</si>
  <si>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</si>
  <si>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</si>
  <si>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</si>
  <si>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</si>
  <si>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</si>
  <si>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</si>
  <si>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</si>
  <si>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</si>
  <si>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</si>
  <si>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</si>
  <si>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</si>
  <si>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</si>
  <si>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</si>
  <si>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</si>
  <si>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</si>
  <si>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</si>
  <si>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</si>
  <si>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</si>
  <si>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</si>
  <si>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</si>
  <si>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</si>
  <si>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</si>
  <si>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</si>
  <si>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</si>
  <si>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</si>
  <si>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</si>
  <si>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</si>
  <si>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</si>
  <si>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</si>
  <si>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</si>
  <si>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</si>
  <si>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</si>
  <si>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</si>
  <si>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</si>
  <si>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</si>
  <si>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</si>
  <si>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</si>
  <si>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</si>
  <si>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</si>
  <si>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</si>
  <si>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</si>
  <si>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</si>
  <si>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</si>
  <si>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</si>
  <si>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</si>
  <si>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</si>
  <si>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</si>
  <si>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</si>
  <si>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</si>
  <si>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</si>
  <si>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</si>
  <si>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</si>
  <si>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</si>
  <si>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</si>
  <si>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</si>
  <si>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</si>
  <si>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</si>
  <si>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</si>
  <si>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</si>
  <si>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</si>
  <si>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</si>
  <si>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</si>
  <si>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</si>
  <si>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</si>
  <si>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</si>
  <si>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</si>
  <si>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</si>
  <si>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</si>
  <si>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</si>
  <si>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</si>
  <si>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</si>
  <si>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</si>
  <si>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</si>
  <si>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</si>
  <si>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</si>
  <si>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</si>
  <si>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</si>
  <si>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</si>
  <si>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</si>
  <si>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</si>
  <si>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</si>
  <si>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</si>
  <si>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</si>
  <si>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</si>
  <si>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</si>
  <si>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</si>
  <si>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</si>
  <si>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</si>
  <si>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</si>
  <si>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</si>
  <si>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</si>
  <si>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</si>
  <si>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</si>
  <si>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</si>
  <si>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</si>
  <si>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</si>
  <si>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</si>
  <si>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</si>
  <si>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</si>
  <si>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</si>
  <si>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</si>
  <si>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</si>
  <si>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</si>
  <si>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</si>
  <si>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</si>
  <si>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</si>
  <si>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</si>
  <si>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</si>
  <si>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</si>
  <si>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</si>
  <si>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</si>
  <si>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</si>
  <si>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</si>
  <si>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</si>
  <si>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</si>
  <si>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</si>
  <si>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</si>
  <si>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</si>
  <si>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</si>
  <si>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</si>
  <si>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</si>
  <si>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</si>
  <si>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</si>
  <si>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</si>
  <si>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</si>
  <si>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</si>
  <si>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</si>
  <si>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</si>
  <si>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</si>
  <si>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</si>
  <si>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</si>
  <si>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</si>
  <si>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</si>
  <si>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</si>
  <si>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</si>
  <si>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</si>
  <si>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</si>
  <si>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</si>
  <si>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</si>
  <si>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</si>
  <si>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</si>
  <si>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</si>
  <si>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</si>
  <si>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</si>
  <si>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</si>
  <si>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</si>
  <si>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</si>
  <si>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</si>
  <si>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</si>
  <si>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</si>
  <si>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</si>
  <si>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</si>
  <si>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</si>
  <si>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</si>
  <si>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</si>
  <si>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</si>
  <si>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</si>
  <si>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</si>
  <si>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</si>
  <si>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</si>
  <si>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</si>
  <si>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</si>
  <si>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</si>
  <si>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</si>
  <si>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</si>
  <si>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</si>
  <si>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</si>
  <si>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</si>
  <si>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</si>
  <si>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</si>
  <si>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</si>
  <si>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</si>
  <si>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</si>
  <si>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</si>
  <si>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</si>
  <si>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</si>
  <si>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</si>
  <si>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</si>
  <si>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</si>
  <si>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</si>
  <si>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</si>
  <si>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</si>
  <si>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</si>
  <si>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</si>
  <si>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</si>
  <si>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</si>
  <si>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</si>
  <si>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</si>
  <si>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</si>
  <si>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</si>
  <si>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</si>
  <si>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</si>
  <si>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</si>
  <si>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</si>
  <si>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</si>
  <si>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</si>
  <si>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</si>
  <si>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</si>
  <si>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</si>
  <si>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</si>
  <si>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</si>
  <si>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</si>
  <si>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</si>
  <si>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</si>
  <si>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</si>
  <si>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</si>
  <si>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</si>
  <si>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</si>
  <si>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</si>
  <si>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</si>
  <si>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</si>
  <si>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</si>
  <si>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</si>
  <si>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</si>
  <si>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</si>
  <si>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</si>
  <si>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</si>
  <si>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</si>
  <si>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</si>
  <si>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</si>
  <si>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</si>
  <si>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</si>
  <si>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</si>
  <si>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</si>
  <si>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</si>
  <si>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</si>
  <si>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</si>
  <si>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</si>
  <si>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</si>
  <si>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</si>
  <si>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</si>
  <si>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</si>
  <si>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</si>
  <si>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</si>
  <si>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</si>
  <si>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</si>
  <si>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</si>
  <si>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</si>
  <si>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</si>
  <si>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</si>
  <si>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</si>
  <si>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</si>
  <si>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</si>
  <si>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</si>
  <si>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</si>
  <si>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</si>
  <si>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</si>
  <si>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</si>
  <si>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</si>
  <si>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</si>
  <si>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</si>
  <si>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</si>
  <si>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</si>
  <si>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</si>
  <si>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</si>
  <si>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</si>
  <si>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</si>
  <si>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</si>
  <si>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</si>
  <si>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</si>
  <si>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</si>
  <si>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</si>
  <si>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</si>
  <si>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</si>
  <si>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</si>
  <si>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</si>
  <si>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</si>
  <si>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</si>
  <si>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</si>
  <si>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</si>
  <si>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</si>
  <si>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</si>
  <si>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</si>
  <si>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</si>
  <si>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</si>
  <si>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</si>
  <si>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</si>
  <si>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</si>
  <si>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</si>
  <si>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</si>
  <si>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</si>
  <si>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</si>
  <si>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</si>
  <si>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</si>
  <si>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</si>
  <si>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</si>
  <si>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</si>
  <si>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</si>
  <si>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</si>
  <si>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</si>
  <si>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</si>
  <si>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</si>
  <si>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</si>
  <si>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</si>
  <si>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</si>
  <si>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</si>
  <si>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</si>
  <si>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</si>
  <si>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</si>
  <si>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</si>
  <si>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</si>
  <si>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</si>
  <si>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</si>
  <si>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</si>
  <si>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</si>
  <si>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</si>
  <si>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</si>
  <si>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</si>
  <si>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</si>
  <si>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</si>
  <si>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</si>
  <si>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</si>
  <si>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</si>
  <si>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</si>
  <si>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</si>
  <si>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</si>
  <si>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</si>
  <si>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</si>
  <si>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</si>
  <si>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</si>
  <si>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</si>
  <si>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</si>
  <si>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</si>
  <si>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</si>
  <si>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</si>
  <si>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</si>
  <si>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</si>
  <si>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</si>
  <si>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</si>
  <si>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</si>
  <si>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</si>
  <si>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</si>
  <si>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</si>
  <si>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</si>
  <si>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</si>
  <si>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</si>
  <si>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</si>
  <si>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</si>
  <si>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</si>
  <si>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</si>
  <si>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</si>
  <si>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</si>
  <si>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</si>
  <si>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</si>
  <si>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</si>
  <si>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</si>
  <si>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</si>
  <si>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</si>
  <si>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</si>
  <si>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</si>
  <si>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</si>
  <si>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</si>
  <si>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</si>
  <si>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</si>
  <si>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</si>
  <si>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</si>
  <si>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</si>
  <si>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</si>
  <si>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</si>
  <si>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</si>
  <si>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</si>
  <si>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</si>
  <si>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</si>
  <si>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</si>
  <si>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</si>
  <si>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</si>
  <si>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</si>
  <si>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</si>
  <si>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</si>
  <si>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</si>
  <si>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</si>
  <si>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</si>
  <si>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</si>
  <si>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</si>
  <si>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</si>
  <si>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</si>
  <si>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</si>
  <si>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</si>
  <si>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</si>
  <si>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</si>
  <si>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</si>
  <si>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</si>
  <si>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</si>
  <si>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</si>
  <si>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</si>
  <si>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</si>
  <si>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</si>
  <si>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</si>
  <si>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</si>
  <si>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</si>
  <si>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</si>
  <si>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</si>
  <si>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</si>
  <si>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</si>
  <si>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</si>
  <si>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</si>
  <si>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</si>
  <si>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</si>
  <si>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</si>
  <si>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</si>
  <si>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</si>
  <si>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</si>
  <si>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</si>
  <si>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</si>
  <si>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</si>
  <si>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</si>
  <si>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</si>
  <si>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</si>
  <si>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</si>
  <si>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</si>
  <si>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</si>
  <si>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</si>
  <si>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</si>
  <si>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</si>
  <si>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</si>
  <si>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</si>
  <si>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</si>
  <si>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</si>
  <si>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</si>
  <si>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</si>
  <si>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</si>
  <si>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</si>
  <si>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</si>
  <si>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</si>
  <si>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</si>
  <si>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</si>
  <si>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</si>
  <si>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</si>
  <si>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</si>
  <si>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</si>
  <si>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</si>
  <si>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</si>
  <si>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</si>
  <si>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</si>
  <si>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</si>
  <si>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</si>
  <si>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</si>
  <si>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</si>
  <si>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</si>
  <si>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</si>
  <si>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</si>
  <si>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</si>
  <si>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</si>
  <si>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</si>
  <si>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</si>
  <si>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</si>
  <si>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</si>
  <si>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</si>
  <si>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</si>
  <si>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</si>
  <si>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</si>
  <si>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</si>
  <si>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</si>
  <si>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</si>
  <si>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</si>
  <si>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</si>
  <si>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</si>
  <si>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</si>
  <si>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</si>
  <si>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</si>
  <si>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</si>
  <si>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</si>
  <si>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</si>
  <si>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</si>
  <si>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</si>
  <si>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</si>
  <si>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</si>
  <si>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</si>
  <si>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</si>
  <si>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</si>
  <si>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</si>
  <si>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</si>
  <si>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</si>
  <si>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</si>
  <si>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</si>
  <si>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</si>
  <si>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</si>
  <si>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</si>
  <si>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</si>
  <si>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</si>
  <si>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</si>
  <si>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</si>
  <si>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</si>
  <si>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</si>
  <si>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</si>
  <si>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</si>
  <si>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</si>
  <si>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</si>
  <si>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</si>
  <si>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</si>
  <si>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</si>
  <si>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</si>
  <si>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</si>
  <si>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</si>
  <si>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</si>
  <si>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</si>
  <si>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</si>
  <si>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</si>
  <si>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</si>
  <si>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</si>
  <si>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</si>
  <si>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</si>
  <si>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</si>
  <si>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</si>
  <si>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</si>
  <si>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</si>
  <si>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</si>
  <si>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</si>
  <si>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</si>
  <si>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</si>
  <si>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</si>
  <si>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</si>
  <si>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</si>
  <si>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</si>
  <si>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</si>
  <si>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</si>
  <si>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</si>
  <si>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</si>
  <si>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</si>
  <si>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</si>
  <si>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</si>
  <si>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</si>
  <si>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</si>
  <si>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</si>
  <si>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</si>
  <si>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</si>
  <si>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</si>
  <si>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</si>
  <si>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</si>
  <si>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</si>
  <si>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</si>
  <si>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</si>
  <si>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</si>
  <si>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</si>
  <si>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</si>
  <si>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</si>
  <si>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</si>
  <si>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</si>
  <si>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</si>
  <si>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</si>
  <si>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</si>
  <si>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</si>
  <si>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</si>
  <si>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</si>
  <si>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</si>
  <si>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</si>
  <si>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</si>
  <si>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</si>
  <si>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</si>
  <si>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</si>
  <si>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</si>
  <si>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</si>
  <si>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</si>
  <si>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</si>
  <si>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</si>
  <si>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</si>
  <si>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</si>
  <si>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</si>
  <si>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</si>
  <si>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</si>
  <si>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</si>
  <si>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</si>
  <si>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</si>
  <si>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</si>
  <si>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</si>
  <si>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</si>
  <si>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</si>
  <si>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</si>
  <si>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</si>
  <si>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</si>
  <si>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</si>
  <si>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</si>
  <si>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</si>
  <si>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</si>
  <si>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</si>
  <si>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</si>
  <si>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</si>
  <si>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</si>
  <si>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</si>
  <si>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</si>
  <si>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</si>
  <si>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</si>
  <si>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</si>
  <si>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</si>
  <si>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</si>
  <si>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</si>
  <si>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</si>
  <si>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</si>
  <si>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</si>
  <si>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</si>
  <si>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</si>
  <si>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</si>
  <si>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</si>
  <si>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</si>
  <si>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</si>
  <si>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</si>
  <si>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</si>
  <si>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</si>
  <si>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</si>
  <si>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</si>
  <si>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</si>
  <si>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</si>
  <si>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</si>
  <si>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</si>
  <si>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</si>
  <si>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</si>
  <si>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</si>
  <si>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</si>
  <si>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</si>
  <si>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</si>
  <si>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</si>
  <si>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</si>
  <si>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</si>
  <si>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</si>
  <si>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</si>
  <si>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</si>
  <si>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</si>
  <si>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</si>
  <si>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</si>
  <si>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</si>
  <si>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</si>
  <si>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</si>
  <si>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</si>
  <si>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</si>
  <si>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</si>
  <si>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</si>
  <si>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</si>
  <si>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</si>
  <si>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</si>
  <si>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</si>
  <si>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</si>
  <si>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</si>
  <si>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</si>
  <si>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</si>
  <si>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</si>
  <si>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</si>
  <si>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</si>
  <si>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</si>
  <si>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</si>
  <si>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</si>
  <si>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</si>
  <si>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</si>
  <si>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</si>
  <si>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</si>
  <si>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</si>
  <si>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</si>
  <si>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</si>
  <si>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</si>
  <si>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</si>
  <si>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</si>
  <si>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</si>
  <si>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</si>
  <si>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</si>
  <si>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</si>
  <si>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</si>
  <si>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</si>
  <si>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</si>
  <si>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</si>
  <si>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</si>
  <si>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</si>
  <si>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</si>
  <si>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</si>
  <si>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</si>
  <si>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</si>
  <si>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</si>
  <si>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</si>
  <si>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</si>
  <si>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</si>
  <si>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</si>
  <si>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</si>
  <si>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</si>
  <si>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</si>
  <si>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</si>
  <si>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</si>
  <si>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</si>
  <si>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</si>
  <si>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</si>
  <si>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</si>
  <si>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</si>
  <si>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</si>
  <si>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</si>
  <si>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</si>
  <si>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</si>
  <si>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</si>
  <si>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</si>
  <si>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</si>
  <si>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</si>
  <si>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</si>
  <si>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</si>
  <si>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</si>
  <si>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</si>
  <si>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</si>
  <si>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</si>
  <si>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</si>
  <si>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</si>
  <si>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</si>
  <si>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</si>
  <si>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</si>
  <si>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</si>
  <si>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</si>
  <si>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</si>
  <si>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</si>
  <si>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</si>
  <si>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</si>
  <si>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</si>
  <si>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</si>
  <si>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</si>
  <si>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</si>
  <si>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</si>
  <si>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</si>
  <si>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</si>
  <si>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</si>
  <si>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</si>
  <si>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</si>
  <si>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</si>
  <si>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</si>
  <si>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</si>
  <si>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</si>
  <si>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</si>
  <si>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</si>
  <si>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</si>
  <si>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</si>
  <si>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</si>
  <si>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</si>
  <si>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</si>
  <si>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</si>
  <si>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</si>
  <si>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</si>
  <si>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</si>
  <si>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</si>
  <si>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</si>
  <si>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</si>
  <si>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</si>
  <si>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</si>
  <si>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</si>
  <si>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</si>
  <si>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</si>
  <si>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</si>
  <si>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</si>
  <si>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</si>
  <si>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</si>
  <si>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</si>
  <si>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</si>
  <si>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</si>
  <si>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</si>
  <si>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</si>
  <si>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</si>
  <si>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</si>
  <si>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</si>
  <si>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</si>
  <si>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</si>
  <si>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</si>
  <si>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</si>
  <si>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</si>
  <si>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</si>
  <si>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</si>
  <si>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</si>
  <si>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</si>
  <si>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</si>
  <si>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</si>
  <si>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</si>
  <si>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</si>
  <si>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</si>
  <si>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</si>
  <si>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</si>
  <si>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</si>
  <si>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</si>
  <si>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</si>
  <si>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</si>
  <si>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</si>
  <si>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</si>
  <si>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</si>
  <si>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</si>
  <si>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</si>
  <si>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</si>
  <si>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</si>
  <si>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</si>
  <si>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</si>
  <si>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</si>
  <si>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</si>
  <si>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</si>
  <si>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</si>
  <si>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</si>
  <si>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</si>
  <si>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</si>
  <si>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</si>
  <si>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</si>
  <si>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</si>
  <si>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</si>
  <si>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</si>
  <si>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</si>
  <si>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</si>
  <si>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</si>
  <si>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</si>
  <si>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</si>
  <si>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</si>
  <si>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</si>
  <si>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</si>
  <si>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</si>
  <si>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</si>
  <si>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</si>
  <si>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</si>
  <si>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</si>
  <si>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</si>
  <si>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</si>
  <si>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</si>
  <si>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</si>
  <si>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</si>
  <si>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</si>
  <si>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</si>
  <si>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</si>
  <si>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</si>
  <si>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</si>
  <si>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</si>
  <si>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</si>
  <si>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</si>
  <si>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</si>
  <si>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</si>
  <si>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</si>
  <si>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</si>
  <si>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</si>
  <si>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</si>
  <si>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</si>
  <si>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</si>
  <si>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</si>
  <si>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</si>
  <si>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</si>
  <si>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</si>
  <si>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</si>
  <si>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</si>
  <si>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</si>
  <si>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</si>
  <si>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</si>
  <si>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</si>
  <si>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</si>
  <si>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</si>
  <si>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</si>
  <si>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</si>
  <si>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</si>
  <si>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</si>
  <si>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</si>
  <si>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</si>
  <si>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</si>
  <si>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</si>
  <si>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</si>
  <si>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</si>
  <si>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</si>
  <si>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</si>
  <si>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</si>
  <si>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</si>
  <si>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</si>
  <si>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</si>
  <si>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</si>
  <si>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</si>
  <si>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</si>
  <si>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</si>
  <si>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</si>
  <si>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</si>
  <si>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</si>
  <si>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</si>
  <si>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</si>
  <si>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</si>
  <si>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</si>
  <si>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</si>
  <si>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</si>
  <si>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</si>
  <si>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</si>
  <si>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</si>
  <si>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</si>
  <si>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</si>
  <si>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</si>
  <si>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</si>
  <si>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</si>
  <si>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</si>
  <si>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</si>
  <si>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</si>
  <si>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</si>
  <si>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</si>
  <si>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</si>
  <si>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</si>
  <si>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</si>
  <si>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</si>
  <si>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</si>
  <si>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</si>
  <si>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</si>
  <si>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</si>
  <si>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</si>
  <si>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</si>
  <si>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</si>
  <si>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</si>
  <si>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</si>
  <si>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</si>
  <si>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</si>
  <si>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</si>
  <si>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</si>
  <si>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</si>
  <si>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</si>
  <si>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</si>
  <si>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</si>
  <si>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</si>
  <si>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</si>
  <si>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</si>
  <si>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</si>
  <si>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</si>
  <si>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</si>
  <si>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</si>
  <si>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</si>
  <si>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</si>
  <si>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</si>
  <si>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</si>
  <si>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</si>
  <si>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</si>
  <si>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</si>
  <si>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</si>
  <si>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</si>
  <si>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</si>
  <si>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</si>
  <si>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</si>
  <si>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</si>
  <si>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</si>
  <si>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</si>
  <si>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</si>
  <si>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</si>
  <si>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</si>
  <si>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</si>
  <si>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</si>
  <si>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</si>
  <si>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</si>
  <si>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</si>
  <si>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</si>
  <si>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</si>
  <si>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</si>
  <si>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</si>
  <si>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</si>
  <si>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</si>
  <si>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</si>
  <si>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</si>
  <si>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</si>
  <si>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</si>
  <si>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</si>
  <si>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</si>
  <si>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</si>
  <si>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</si>
  <si>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</si>
  <si>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</si>
  <si>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</si>
  <si>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</si>
  <si>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</si>
  <si>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</si>
  <si>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</si>
  <si>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</si>
  <si>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</si>
  <si>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</si>
  <si>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</si>
  <si>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</si>
  <si>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</si>
  <si>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</si>
  <si>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</si>
  <si>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</si>
  <si>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</si>
  <si>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</si>
  <si>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</si>
  <si>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</si>
  <si>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</si>
  <si>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</si>
  <si>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</si>
  <si>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</si>
  <si>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</si>
  <si>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</si>
  <si>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</si>
  <si>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</si>
  <si>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</si>
  <si>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</si>
  <si>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</si>
  <si>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</si>
  <si>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</si>
  <si>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</si>
  <si>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</si>
  <si>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</si>
  <si>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</si>
  <si>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</si>
  <si>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</si>
  <si>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</si>
  <si>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</si>
  <si>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</si>
  <si>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</si>
  <si>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</si>
  <si>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</si>
  <si>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</si>
  <si>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</si>
  <si>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</si>
  <si>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</si>
  <si>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</si>
  <si>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</si>
  <si>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</si>
  <si>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</si>
  <si>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</si>
  <si>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</si>
  <si>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</si>
  <si>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</si>
  <si>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</si>
  <si>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</si>
  <si>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</si>
  <si>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</si>
  <si>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</si>
  <si>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</si>
  <si>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</si>
  <si>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</si>
  <si>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</si>
  <si>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</si>
  <si>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</si>
  <si>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</si>
  <si>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</si>
  <si>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</si>
  <si>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</si>
  <si>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</si>
  <si>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</si>
  <si>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</si>
  <si>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</si>
  <si>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</si>
  <si>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</si>
  <si>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</si>
  <si>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</si>
  <si>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</si>
  <si>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</si>
  <si>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</si>
  <si>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</si>
  <si>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</si>
  <si>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</si>
  <si>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</si>
  <si>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</si>
  <si>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</si>
  <si>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</si>
  <si>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</si>
  <si>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</si>
  <si>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</si>
  <si>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</si>
  <si>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</si>
  <si>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</si>
  <si>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</si>
  <si>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</si>
  <si>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</si>
  <si>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</si>
  <si>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</si>
  <si>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</si>
  <si>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</si>
  <si>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</si>
  <si>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</si>
  <si>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</si>
  <si>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</si>
  <si>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</si>
  <si>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</si>
  <si>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</si>
  <si>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</si>
  <si>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</si>
  <si>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</si>
  <si>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</si>
  <si>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</si>
  <si>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</si>
  <si>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</si>
  <si>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</si>
  <si>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</si>
  <si>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</si>
  <si>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</si>
  <si>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</si>
  <si>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</si>
  <si>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</si>
  <si>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</si>
  <si>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</si>
  <si>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</si>
  <si>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</si>
  <si>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</si>
  <si>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</si>
  <si>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</si>
  <si>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</si>
  <si>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</si>
  <si>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</si>
  <si>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</si>
  <si>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</si>
  <si>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</si>
  <si>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</si>
  <si>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</si>
  <si>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</si>
  <si>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</si>
  <si>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</si>
  <si>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</si>
  <si>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</si>
  <si>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</si>
  <si>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</si>
  <si>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</si>
  <si>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</si>
  <si>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</si>
  <si>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</si>
  <si>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</si>
  <si>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</si>
  <si>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</si>
  <si>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</si>
  <si>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</si>
  <si>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</si>
  <si>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</si>
  <si>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</si>
  <si>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</si>
  <si>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</si>
  <si>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</si>
  <si>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</si>
  <si>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</si>
  <si>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</si>
  <si>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</si>
  <si>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</si>
  <si>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</si>
  <si>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</si>
  <si>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</si>
  <si>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</si>
  <si>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</si>
  <si>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</si>
  <si>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</si>
  <si>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</si>
  <si>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</si>
  <si>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</si>
  <si>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</si>
  <si>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</si>
  <si>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</si>
  <si>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</si>
  <si>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</si>
  <si>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</si>
  <si>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</si>
  <si>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</si>
  <si>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</si>
  <si>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</si>
  <si>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</si>
  <si>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</si>
  <si>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</si>
  <si>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</si>
  <si>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</si>
  <si>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</si>
  <si>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</si>
  <si>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</si>
  <si>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</si>
  <si>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</si>
  <si>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</si>
  <si>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</si>
  <si>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</si>
  <si>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</si>
  <si>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</si>
  <si>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</si>
  <si>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</si>
  <si>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</si>
  <si>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</si>
  <si>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</si>
  <si>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</si>
  <si>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</si>
  <si>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</si>
  <si>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</si>
  <si>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</si>
  <si>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</si>
  <si>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</si>
  <si>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</si>
  <si>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</si>
  <si>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</si>
  <si>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</si>
  <si>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</si>
  <si>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</si>
  <si>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</si>
  <si>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</si>
  <si>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</si>
  <si>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</si>
  <si>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</si>
  <si>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</si>
  <si>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</si>
  <si>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</si>
  <si>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</si>
  <si>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</si>
  <si>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</si>
  <si>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</si>
  <si>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</si>
  <si>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</si>
  <si>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</si>
  <si>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</si>
  <si>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</si>
  <si>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</si>
  <si>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</si>
  <si>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</si>
  <si>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</si>
  <si>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</si>
  <si>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</si>
  <si>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</si>
  <si>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</si>
  <si>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</si>
  <si>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</si>
  <si>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</si>
  <si>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</si>
  <si>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</si>
  <si>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</si>
  <si>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</si>
  <si>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</si>
  <si>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</si>
  <si>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</si>
  <si>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</si>
  <si>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</si>
  <si>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</si>
  <si>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</si>
  <si>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</si>
  <si>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</si>
  <si>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</si>
  <si>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</si>
  <si>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</si>
  <si>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</si>
  <si>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</si>
  <si>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</si>
  <si>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</si>
  <si>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</si>
  <si>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</si>
  <si>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</si>
  <si>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</si>
  <si>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</si>
  <si>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</si>
  <si>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</si>
  <si>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</si>
  <si>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</si>
  <si>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</si>
  <si>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</si>
  <si>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</si>
  <si>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</si>
  <si>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</si>
  <si>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</si>
  <si>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</si>
  <si>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</si>
  <si>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</si>
  <si>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</si>
  <si>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</si>
  <si>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</si>
  <si>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</si>
  <si>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</si>
  <si>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</si>
  <si>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</si>
  <si>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</si>
  <si>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</si>
  <si>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</si>
  <si>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</si>
  <si>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</si>
  <si>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</si>
  <si>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</si>
  <si>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</si>
  <si>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</si>
  <si>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</si>
  <si>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</si>
  <si>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</si>
  <si>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</si>
  <si>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</si>
  <si>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</si>
  <si>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</si>
  <si>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</si>
  <si>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</si>
  <si>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</si>
  <si>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</si>
  <si>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</si>
  <si>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</si>
  <si>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</si>
  <si>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</si>
  <si>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</si>
  <si>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</si>
  <si>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</si>
  <si>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</si>
  <si>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</si>
  <si>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</si>
  <si>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</si>
  <si>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</si>
  <si>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</si>
  <si>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</si>
  <si>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</si>
  <si>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</si>
  <si>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</si>
  <si>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</si>
  <si>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</si>
  <si>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</si>
  <si>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</si>
  <si>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</si>
  <si>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</si>
  <si>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</si>
  <si>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</si>
  <si>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</si>
  <si>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</si>
  <si>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</si>
  <si>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</si>
  <si>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</si>
  <si>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</si>
  <si>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</si>
  <si>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</si>
  <si>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</si>
  <si>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</si>
  <si>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</si>
  <si>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</si>
  <si>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</si>
  <si>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</si>
  <si>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</si>
  <si>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</si>
  <si>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</si>
  <si>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</si>
  <si>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</si>
  <si>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</si>
  <si>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</si>
  <si>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</si>
  <si>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</si>
  <si>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</si>
  <si>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</si>
  <si>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</si>
  <si>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</si>
  <si>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</si>
  <si>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</si>
  <si>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</si>
  <si>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</si>
  <si>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</si>
  <si>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</si>
  <si>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</si>
  <si>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</si>
  <si>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</si>
  <si>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</si>
  <si>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</si>
  <si>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</si>
  <si>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</si>
  <si>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</si>
  <si>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</si>
  <si>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</si>
  <si>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</si>
  <si>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</si>
  <si>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</si>
  <si>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</si>
  <si>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</si>
  <si>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</si>
  <si>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</si>
  <si>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</si>
  <si>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</si>
  <si>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</si>
  <si>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</si>
  <si>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</si>
  <si>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</si>
  <si>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</si>
  <si>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</si>
  <si>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</si>
  <si>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</si>
  <si>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</si>
  <si>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</si>
  <si>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</si>
  <si>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</si>
  <si>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</si>
  <si>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</si>
  <si>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</si>
  <si>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</si>
  <si>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</si>
  <si>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</si>
  <si>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</si>
  <si>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</si>
  <si>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</si>
  <si>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</si>
  <si>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</si>
  <si>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</si>
  <si>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</si>
  <si>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</si>
  <si>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</si>
  <si>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</si>
  <si>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</si>
  <si>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</si>
  <si>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</si>
  <si>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</si>
  <si>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</si>
  <si>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</si>
  <si>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</si>
  <si>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</si>
  <si>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</si>
  <si>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</si>
  <si>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</si>
  <si>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</si>
  <si>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</si>
  <si>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</si>
  <si>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</si>
  <si>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</si>
  <si>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</si>
  <si>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</si>
  <si>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</si>
  <si>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</si>
  <si>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</si>
  <si>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</si>
  <si>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</si>
  <si>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</si>
  <si>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</si>
  <si>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</si>
  <si>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</si>
  <si>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</si>
  <si>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</si>
  <si>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</si>
  <si>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</si>
  <si>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</si>
  <si>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</si>
  <si>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</si>
  <si>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</si>
  <si>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</si>
  <si>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</si>
  <si>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</si>
  <si>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</si>
  <si>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</si>
  <si>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</si>
  <si>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</si>
  <si>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</si>
  <si>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</si>
  <si>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</si>
  <si>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</si>
  <si>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</si>
  <si>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</si>
  <si>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</si>
  <si>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</si>
  <si>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</si>
  <si>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</si>
  <si>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</si>
  <si>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</si>
  <si>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</si>
  <si>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</si>
  <si>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</si>
  <si>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</si>
  <si>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</si>
  <si>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</si>
  <si>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</si>
  <si>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</si>
  <si>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</si>
  <si>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</si>
  <si>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</si>
  <si>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</si>
  <si>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</si>
  <si>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</si>
  <si>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</si>
  <si>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</si>
  <si>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</si>
  <si>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</si>
  <si>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</si>
  <si>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</si>
  <si>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</si>
  <si>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</si>
  <si>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</si>
  <si>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</si>
  <si>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</si>
  <si>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</si>
  <si>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</si>
  <si>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</si>
  <si>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</si>
  <si>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</si>
  <si>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</si>
  <si>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</si>
  <si>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</si>
  <si>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</si>
  <si>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</si>
  <si>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</si>
  <si>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</si>
  <si>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</si>
  <si>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</si>
  <si>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</si>
  <si>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</si>
  <si>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</si>
  <si>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</si>
  <si>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</si>
  <si>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</si>
  <si>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</si>
  <si>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</si>
  <si>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</si>
  <si>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</si>
  <si>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</si>
  <si>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</si>
  <si>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</si>
  <si>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</si>
  <si>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</si>
  <si>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</si>
  <si>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</si>
  <si>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</si>
  <si>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</si>
  <si>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</si>
  <si>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</si>
  <si>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</si>
  <si>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</si>
  <si>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</si>
  <si>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</si>
  <si>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</si>
  <si>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</si>
  <si>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</si>
  <si>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</si>
  <si>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</si>
  <si>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</si>
  <si>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</si>
  <si>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</si>
  <si>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</si>
  <si>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</si>
  <si>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</si>
  <si>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</si>
  <si>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</si>
  <si>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</si>
  <si>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</si>
  <si>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</si>
  <si>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</si>
  <si>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</si>
  <si>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</si>
  <si>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</si>
  <si>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</si>
  <si>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</si>
  <si>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</si>
  <si>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</si>
  <si>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</si>
  <si>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</si>
  <si>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</si>
  <si>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</si>
  <si>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</si>
  <si>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</si>
  <si>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</si>
  <si>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</si>
  <si>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</si>
  <si>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</si>
  <si>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</si>
  <si>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</si>
  <si>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</si>
  <si>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</si>
  <si>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</si>
  <si>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</si>
  <si>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</si>
  <si>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</si>
  <si>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</si>
  <si>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</si>
  <si>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</si>
  <si>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</si>
  <si>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</si>
  <si>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</si>
  <si>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</si>
  <si>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</si>
  <si>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</si>
  <si>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</si>
  <si>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</si>
  <si>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</si>
  <si>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</si>
  <si>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</si>
  <si>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</si>
  <si>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</si>
  <si>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</si>
  <si>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</si>
  <si>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</si>
  <si>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</si>
  <si>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</si>
  <si>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</si>
  <si>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</si>
  <si>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</si>
  <si>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</si>
  <si>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</si>
  <si>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</si>
  <si>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</si>
  <si>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</si>
  <si>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</si>
  <si>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</si>
  <si>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</si>
  <si>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</si>
  <si>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</si>
  <si>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</si>
  <si>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</si>
  <si>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</si>
  <si>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</si>
  <si>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</si>
  <si>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</si>
  <si>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</si>
  <si>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</si>
  <si>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</si>
  <si>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</si>
  <si>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</si>
  <si>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</si>
  <si>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</si>
  <si>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</si>
  <si>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</si>
  <si>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</si>
  <si>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</si>
  <si>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</si>
  <si>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</si>
  <si>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</si>
  <si>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</si>
  <si>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</si>
  <si>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</si>
  <si>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</si>
  <si>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</si>
  <si>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</si>
  <si>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</si>
  <si>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</si>
  <si>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</si>
  <si>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</si>
  <si>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</si>
  <si>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</si>
  <si>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</si>
  <si>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</si>
  <si>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</si>
  <si>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</si>
  <si>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</si>
  <si>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</si>
  <si>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</si>
  <si>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</si>
  <si>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</si>
  <si>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</si>
  <si>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</si>
  <si>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</si>
  <si>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</si>
  <si>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</si>
  <si>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</si>
  <si>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</si>
  <si>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</si>
  <si>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</si>
  <si>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</si>
  <si>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</si>
  <si>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</si>
  <si>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</si>
  <si>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</si>
  <si>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</si>
  <si>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</si>
  <si>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</si>
  <si>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</si>
  <si>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</si>
  <si>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</si>
  <si>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</si>
  <si>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</si>
  <si>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</si>
  <si>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</si>
  <si>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</si>
  <si>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</si>
  <si>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</si>
  <si>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</si>
  <si>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</si>
  <si>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</si>
  <si>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</si>
  <si>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</si>
  <si>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</si>
  <si>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</si>
  <si>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</si>
  <si>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</si>
  <si>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</si>
  <si>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</si>
  <si>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</si>
  <si>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</si>
  <si>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</si>
  <si>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</si>
  <si>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</si>
  <si>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</si>
  <si>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</si>
  <si>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</si>
  <si>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</si>
  <si>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</si>
  <si>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</si>
  <si>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</si>
  <si>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</si>
  <si>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</si>
  <si>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</si>
  <si>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</si>
  <si>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</si>
  <si>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</si>
  <si>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</si>
  <si>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</si>
  <si>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</si>
  <si>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</si>
  <si>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</si>
  <si>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</si>
  <si>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</si>
  <si>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</si>
  <si>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</si>
  <si>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</si>
  <si>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</si>
  <si>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</si>
  <si>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</si>
  <si>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</si>
  <si>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</si>
  <si>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</si>
  <si>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</si>
  <si>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</si>
  <si>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</si>
  <si>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</si>
  <si>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</si>
  <si>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</si>
  <si>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</si>
  <si>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</si>
  <si>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</si>
  <si>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</si>
  <si>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</si>
  <si>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</si>
  <si>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</si>
  <si>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</si>
  <si>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</si>
  <si>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</si>
  <si>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</si>
  <si>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</si>
  <si>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</si>
  <si>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</si>
  <si>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</si>
  <si>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</si>
  <si>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</si>
  <si>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</si>
  <si>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</si>
  <si>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</si>
  <si>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</si>
  <si>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</si>
  <si>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</si>
  <si>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</si>
  <si>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</si>
  <si>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</si>
  <si>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</si>
  <si>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</si>
  <si>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</si>
  <si>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</si>
  <si>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</si>
  <si>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</si>
  <si>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</si>
  <si>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</si>
  <si>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</si>
  <si>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</si>
  <si>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</si>
  <si>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</si>
  <si>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</si>
  <si>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</si>
  <si>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</si>
  <si>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</si>
  <si>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</si>
  <si>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</si>
  <si>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</si>
  <si>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</si>
  <si>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</si>
  <si>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</si>
  <si>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</si>
  <si>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</si>
  <si>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</si>
  <si>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</si>
  <si>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</si>
  <si>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</si>
  <si>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</si>
  <si>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</si>
  <si>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</si>
  <si>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</si>
  <si>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</si>
  <si>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</si>
  <si>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</si>
  <si>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</si>
  <si>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</si>
  <si>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</si>
  <si>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</si>
  <si>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</si>
  <si>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</si>
  <si>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</si>
  <si>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</si>
  <si>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</si>
  <si>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</si>
  <si>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</si>
  <si>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</si>
  <si>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</si>
  <si>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</si>
  <si>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</si>
  <si>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</si>
  <si>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</si>
  <si>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</si>
  <si>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</si>
  <si>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</si>
  <si>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</si>
  <si>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</si>
  <si>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</si>
  <si>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</si>
  <si>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</si>
  <si>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</si>
  <si>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</si>
  <si>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</si>
  <si>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</si>
  <si>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</si>
  <si>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</si>
  <si>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</si>
  <si>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</si>
  <si>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</si>
  <si>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</si>
  <si>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</si>
  <si>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</si>
  <si>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</si>
  <si>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</si>
  <si>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</si>
  <si>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</si>
  <si>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</si>
  <si>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</si>
  <si>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</si>
  <si>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</si>
  <si>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</si>
  <si>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</si>
  <si>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</si>
  <si>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</si>
  <si>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</si>
  <si>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</si>
  <si>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</si>
  <si>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</si>
  <si>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</si>
  <si>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</si>
  <si>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</si>
  <si>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</si>
  <si>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</si>
  <si>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</si>
  <si>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</si>
  <si>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</si>
  <si>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</si>
  <si>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</si>
  <si>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</si>
  <si>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</si>
  <si>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</si>
  <si>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</si>
  <si>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</si>
  <si>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</si>
  <si>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</si>
  <si>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</si>
  <si>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</si>
  <si>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</si>
  <si>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</si>
  <si>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</si>
  <si>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</si>
  <si>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</si>
  <si>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</si>
  <si>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</si>
  <si>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</si>
  <si>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</si>
  <si>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</si>
  <si>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</si>
  <si>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</si>
  <si>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</si>
  <si>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</si>
  <si>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</si>
  <si>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</si>
  <si>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</si>
  <si>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</si>
  <si>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</si>
  <si>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</si>
  <si>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</si>
  <si>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</si>
  <si>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</si>
  <si>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</si>
  <si>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</si>
  <si>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</si>
  <si>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</si>
  <si>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</si>
  <si>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</si>
  <si>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</si>
  <si>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</si>
  <si>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</si>
  <si>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</si>
  <si>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</si>
  <si>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</si>
  <si>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</si>
  <si>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</si>
  <si>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</si>
  <si>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</si>
  <si>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</si>
  <si>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</si>
  <si>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</si>
  <si>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</si>
  <si>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</si>
  <si>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</si>
  <si>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</si>
  <si>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</si>
  <si>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</si>
  <si>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</si>
  <si>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</si>
  <si>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</si>
  <si>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</si>
  <si>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</si>
  <si>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</si>
  <si>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</si>
  <si>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</si>
  <si>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</si>
  <si>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</si>
  <si>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</si>
  <si>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</si>
  <si>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</si>
  <si>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</si>
  <si>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</si>
  <si>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</si>
  <si>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</si>
  <si>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</si>
  <si>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</si>
  <si>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</si>
  <si>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</si>
  <si>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</si>
  <si>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</si>
  <si>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</si>
  <si>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</si>
  <si>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</si>
  <si>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</si>
  <si>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</si>
  <si>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</si>
  <si>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</si>
  <si>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</si>
  <si>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</si>
  <si>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</si>
  <si>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</si>
  <si>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</si>
  <si>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</si>
  <si>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</si>
  <si>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</si>
  <si>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</si>
  <si>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</si>
  <si>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</si>
  <si>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</si>
  <si>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</si>
  <si>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</si>
  <si>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</si>
  <si>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</si>
  <si>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</si>
  <si>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</si>
  <si>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</si>
  <si>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</si>
  <si>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</si>
  <si>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</si>
  <si>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</si>
  <si>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</si>
  <si>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</si>
  <si>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</si>
  <si>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</si>
  <si>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</si>
  <si>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</si>
  <si>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</si>
  <si>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</si>
  <si>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</si>
  <si>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</si>
  <si>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</si>
  <si>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</si>
  <si>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</si>
  <si>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</si>
  <si>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</si>
  <si>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</si>
  <si>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</si>
  <si>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</si>
  <si>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</si>
  <si>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</si>
  <si>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</si>
  <si>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</si>
  <si>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</si>
  <si>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</si>
  <si>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</si>
  <si>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</si>
  <si>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</si>
  <si>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</si>
  <si>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</si>
  <si>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</si>
  <si>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</si>
  <si>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</si>
  <si>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</si>
  <si>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</si>
  <si>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</si>
  <si>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</si>
  <si>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</si>
  <si>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</si>
  <si>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</si>
  <si>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</si>
  <si>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</si>
  <si>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</si>
  <si>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</si>
  <si>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</si>
  <si>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</si>
  <si>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</si>
  <si>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</si>
  <si>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</si>
  <si>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</si>
  <si>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</si>
  <si>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</si>
  <si>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</si>
  <si>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</si>
  <si>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</si>
  <si>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</si>
  <si>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</si>
  <si>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</si>
  <si>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</si>
  <si>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</si>
  <si>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</si>
  <si>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</si>
  <si>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</si>
  <si>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</si>
  <si>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</si>
  <si>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</si>
  <si>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</si>
  <si>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</si>
  <si>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</si>
  <si>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</si>
  <si>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</si>
  <si>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</si>
  <si>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</si>
  <si>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</si>
  <si>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</si>
  <si>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</si>
  <si>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</si>
  <si>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</si>
  <si>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</si>
  <si>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</si>
  <si>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</si>
  <si>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</si>
  <si>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</si>
  <si>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</si>
  <si>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</si>
  <si>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</si>
  <si>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</si>
  <si>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</si>
  <si>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</si>
  <si>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</si>
  <si>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</si>
  <si>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</si>
  <si>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</si>
  <si>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</si>
  <si>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</si>
  <si>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</si>
  <si>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</si>
  <si>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</si>
  <si>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</si>
  <si>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</si>
  <si>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</si>
  <si>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</si>
  <si>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</si>
  <si>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</si>
  <si>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</si>
  <si>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</si>
  <si>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</si>
  <si>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</si>
  <si>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</si>
  <si>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</si>
  <si>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</si>
  <si>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</si>
  <si>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</si>
  <si>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</si>
  <si>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</si>
  <si>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</si>
  <si>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</si>
  <si>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</si>
  <si>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</si>
  <si>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</si>
  <si>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</si>
  <si>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</si>
  <si>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</si>
  <si>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</si>
  <si>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</si>
  <si>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</si>
  <si>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</si>
  <si>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</si>
  <si>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</si>
  <si>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</si>
  <si>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</si>
  <si>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</si>
  <si>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</si>
  <si>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</si>
  <si>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</si>
  <si>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</si>
  <si>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</si>
  <si>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</si>
  <si>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</si>
  <si>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</si>
  <si>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</si>
  <si>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</si>
  <si>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</si>
  <si>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</si>
  <si>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</si>
  <si>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</si>
  <si>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</si>
  <si>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</si>
  <si>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</si>
  <si>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</si>
  <si>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</si>
  <si>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</si>
  <si>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</si>
  <si>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</si>
  <si>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</si>
  <si>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</si>
  <si>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</si>
  <si>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</si>
  <si>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</si>
  <si>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</si>
  <si>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</si>
  <si>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</si>
  <si>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</si>
  <si>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</si>
  <si>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</si>
  <si>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</si>
  <si>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</si>
  <si>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</si>
  <si>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</si>
  <si>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</si>
  <si>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</si>
  <si>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</si>
  <si>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</si>
  <si>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</si>
  <si>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</si>
  <si>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</si>
  <si>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</si>
  <si>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</si>
  <si>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</si>
  <si>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</si>
  <si>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</si>
  <si>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</si>
  <si>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</si>
  <si>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</si>
  <si>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</si>
  <si>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</si>
  <si>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</si>
  <si>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</si>
  <si>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</si>
  <si>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</si>
  <si>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</si>
  <si>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</si>
  <si>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</si>
  <si>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</si>
  <si>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</si>
  <si>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</si>
  <si>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</si>
  <si>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</si>
  <si>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</si>
  <si>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</si>
  <si>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</si>
  <si>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</si>
  <si>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</si>
  <si>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</si>
  <si>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</si>
  <si>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</si>
  <si>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</si>
  <si>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</si>
  <si>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</si>
  <si>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</si>
  <si>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</si>
  <si>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</si>
  <si>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</si>
  <si>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</si>
  <si>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</si>
  <si>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</si>
  <si>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</si>
  <si>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</si>
  <si>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</si>
  <si>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</si>
  <si>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</si>
  <si>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</si>
  <si>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</si>
  <si>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</si>
  <si>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</si>
  <si>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</si>
  <si>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</si>
  <si>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</si>
  <si>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</si>
  <si>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</si>
  <si>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</si>
  <si>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</si>
  <si>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</si>
  <si>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</si>
  <si>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</si>
  <si>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</si>
  <si>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</si>
  <si>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</si>
  <si>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</si>
  <si>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</si>
  <si>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</si>
  <si>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</si>
  <si>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</si>
  <si>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</si>
  <si>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</si>
  <si>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</si>
  <si>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</si>
  <si>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</si>
  <si>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</si>
  <si>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</si>
  <si>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</si>
  <si>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</si>
  <si>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</si>
  <si>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</si>
  <si>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</si>
  <si>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</si>
  <si>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</si>
  <si>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</si>
  <si>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</si>
  <si>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</si>
  <si>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</si>
  <si>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</si>
  <si>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</si>
  <si>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</si>
  <si>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</si>
  <si>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</si>
  <si>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</si>
  <si>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</si>
  <si>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</si>
  <si>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</si>
  <si>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</si>
  <si>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</si>
  <si>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</si>
  <si>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</si>
  <si>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</si>
  <si>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</si>
  <si>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</si>
  <si>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</si>
  <si>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</si>
  <si>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</si>
  <si>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</si>
  <si>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</si>
  <si>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</si>
  <si>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</si>
  <si>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</si>
  <si>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</si>
  <si>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</si>
  <si>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</si>
  <si>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</si>
  <si>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</si>
  <si>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</si>
  <si>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</si>
  <si>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</si>
  <si>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</si>
  <si>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</si>
  <si>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</si>
  <si>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</si>
  <si>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</si>
  <si>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</si>
  <si>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</si>
  <si>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</si>
  <si>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</si>
  <si>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</si>
  <si>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</si>
  <si>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</si>
  <si>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</si>
  <si>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</si>
  <si>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</si>
  <si>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</si>
  <si>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</si>
  <si>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</si>
  <si>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</si>
  <si>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</si>
  <si>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</si>
  <si>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</si>
  <si>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</si>
  <si>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</si>
  <si>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</si>
  <si>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</si>
  <si>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</si>
  <si>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</si>
  <si>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</si>
  <si>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</si>
  <si>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</si>
  <si>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</si>
  <si>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</si>
  <si>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</si>
  <si>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</si>
  <si>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</si>
  <si>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</si>
  <si>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</si>
  <si>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</si>
  <si>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</si>
  <si>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</si>
  <si>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</si>
  <si>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</si>
  <si>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</si>
  <si>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</si>
  <si>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</si>
  <si>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</si>
  <si>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</si>
  <si>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</si>
  <si>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</si>
  <si>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</si>
  <si>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</si>
  <si>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</si>
  <si>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</si>
  <si>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</si>
  <si>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</si>
  <si>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</si>
  <si>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</si>
  <si>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</si>
  <si>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</si>
  <si>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</si>
  <si>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</si>
  <si>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</si>
  <si>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</si>
  <si>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</si>
  <si>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</si>
  <si>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</si>
  <si>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</si>
  <si>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</si>
  <si>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</si>
  <si>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</si>
  <si>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</si>
  <si>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</si>
  <si>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</si>
  <si>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</si>
  <si>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</si>
  <si>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</si>
  <si>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</si>
  <si>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</si>
  <si>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</si>
  <si>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</si>
  <si>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</si>
  <si>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</si>
  <si>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</si>
  <si>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</si>
  <si>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</si>
  <si>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</si>
  <si>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</si>
  <si>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</si>
  <si>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</si>
  <si>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</si>
  <si>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</si>
  <si>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</si>
  <si>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</si>
  <si>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</si>
  <si>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</si>
  <si>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</si>
  <si>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</si>
  <si>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</si>
  <si>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</si>
  <si>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</si>
  <si>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</si>
  <si>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</si>
  <si>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</si>
  <si>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</si>
  <si>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</si>
  <si>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</si>
  <si>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</si>
  <si>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</si>
  <si>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</si>
  <si>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</si>
  <si>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</si>
  <si>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</si>
  <si>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</si>
  <si>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</si>
  <si>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</si>
  <si>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</si>
  <si>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</si>
  <si>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</si>
  <si>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</si>
  <si>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</si>
  <si>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</si>
  <si>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</si>
  <si>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</si>
  <si>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</si>
  <si>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</si>
  <si>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</si>
  <si>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</si>
  <si>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</si>
  <si>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</si>
  <si>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</si>
  <si>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</si>
  <si>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</si>
  <si>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</si>
  <si>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</si>
  <si>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</si>
  <si>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</si>
  <si>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</si>
  <si>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</si>
  <si>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</si>
  <si>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</si>
  <si>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</si>
  <si>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</si>
  <si>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</si>
  <si>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</si>
  <si>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</si>
  <si>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</si>
  <si>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</si>
  <si>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</si>
  <si>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</si>
  <si>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</si>
  <si>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</si>
  <si>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</si>
  <si>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</si>
  <si>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</si>
  <si>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</si>
  <si>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</si>
  <si>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</si>
  <si>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</si>
  <si>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</si>
  <si>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</si>
  <si>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</si>
  <si>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</si>
  <si>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</si>
  <si>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</si>
  <si>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</si>
  <si>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</si>
  <si>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</si>
  <si>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</si>
  <si>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</si>
  <si>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</si>
  <si>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</si>
  <si>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</si>
  <si>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</si>
  <si>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</si>
  <si>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</si>
  <si>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</si>
  <si>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</si>
  <si>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</si>
  <si>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</si>
  <si>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</si>
  <si>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</si>
  <si>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</si>
  <si>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</si>
  <si>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</si>
  <si>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</si>
  <si>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</si>
  <si>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</si>
  <si>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</si>
  <si>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</si>
  <si>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</si>
  <si>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</si>
  <si>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</si>
  <si>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</si>
  <si>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</si>
  <si>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</si>
  <si>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</si>
  <si>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</si>
  <si>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</si>
  <si>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</si>
  <si>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</si>
  <si>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</si>
  <si>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</si>
  <si>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</si>
  <si>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</si>
  <si>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</si>
  <si>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</si>
  <si>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</si>
  <si>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</si>
  <si>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</si>
  <si>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</si>
  <si>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</si>
  <si>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</si>
  <si>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</si>
  <si>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</si>
  <si>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</si>
  <si>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</si>
  <si>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</si>
  <si>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</si>
  <si>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</si>
  <si>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</si>
  <si>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</si>
  <si>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</si>
  <si>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</si>
  <si>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</si>
  <si>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</si>
  <si>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</si>
  <si>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</si>
  <si>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</si>
  <si>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</si>
  <si>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</si>
  <si>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</si>
  <si>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</si>
  <si>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</si>
  <si>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</si>
  <si>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</si>
  <si>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</si>
  <si>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</si>
  <si>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</si>
  <si>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</si>
  <si>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</si>
  <si>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</si>
  <si>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</si>
  <si>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</si>
  <si>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</si>
  <si>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</si>
  <si>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</si>
  <si>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</si>
  <si>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</si>
  <si>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</si>
  <si>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</si>
  <si>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</si>
  <si>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</si>
  <si>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</si>
  <si>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</si>
  <si>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</si>
  <si>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</si>
  <si>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</si>
  <si>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</si>
  <si>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</si>
  <si>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</si>
  <si>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</si>
  <si>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</si>
  <si>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</si>
  <si>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</si>
  <si>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</si>
  <si>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</si>
  <si>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</si>
  <si>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</si>
  <si>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</si>
  <si>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</si>
  <si>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</si>
  <si>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</si>
  <si>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</si>
  <si>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</si>
  <si>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</si>
  <si>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</si>
  <si>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</si>
  <si>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</si>
  <si>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</si>
  <si>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</si>
  <si>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</si>
  <si>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</si>
  <si>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</si>
  <si>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</si>
  <si>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</si>
  <si>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</si>
  <si>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</si>
  <si>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</si>
  <si>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</si>
  <si>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</si>
  <si>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</si>
  <si>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</si>
  <si>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</si>
  <si>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</si>
  <si>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</si>
  <si>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</si>
  <si>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</si>
  <si>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</si>
  <si>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</si>
  <si>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</si>
  <si>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</si>
  <si>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</si>
  <si>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</si>
  <si>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</si>
  <si>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</si>
  <si>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</si>
  <si>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</si>
  <si>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</si>
  <si>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</si>
  <si>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</si>
  <si>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</si>
  <si>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</si>
  <si>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</si>
  <si>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</si>
  <si>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</si>
  <si>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</si>
  <si>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</si>
  <si>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</si>
  <si>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</si>
  <si>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</si>
  <si>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</si>
  <si>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</si>
  <si>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</si>
  <si>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</si>
  <si>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</si>
  <si>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</si>
  <si>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</si>
  <si>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</si>
  <si>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</si>
  <si>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</si>
  <si>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</si>
  <si>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</si>
  <si>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</si>
  <si>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</si>
  <si>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</si>
  <si>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</si>
  <si>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</si>
  <si>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</si>
  <si>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</si>
  <si>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</si>
  <si>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</si>
  <si>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</si>
  <si>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</si>
  <si>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</si>
  <si>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</si>
  <si>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</si>
  <si>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</si>
  <si>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</si>
  <si>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</si>
  <si>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</si>
  <si>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</si>
  <si>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</si>
  <si>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</si>
  <si>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</si>
  <si>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</si>
  <si>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</si>
  <si>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</si>
  <si>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</si>
  <si>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</si>
  <si>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</si>
  <si>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</si>
  <si>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</si>
  <si>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</si>
  <si>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</si>
  <si>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</si>
  <si>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</si>
  <si>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</si>
  <si>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</si>
  <si>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</si>
  <si>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</si>
  <si>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</si>
  <si>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</si>
  <si>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</si>
  <si>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</si>
  <si>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</si>
  <si>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</si>
  <si>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</si>
  <si>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</si>
  <si>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</si>
  <si>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</si>
  <si>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</si>
  <si>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</si>
  <si>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</si>
  <si>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</si>
  <si>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</si>
  <si>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</si>
  <si>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</si>
  <si>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</si>
  <si>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</si>
  <si>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</si>
  <si>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</si>
  <si>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</si>
  <si>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</si>
  <si>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</si>
  <si>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</si>
  <si>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</si>
  <si>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</si>
  <si>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</si>
  <si>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</si>
  <si>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</si>
  <si>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</si>
  <si>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</si>
  <si>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</si>
  <si>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</si>
  <si>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</si>
  <si>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</si>
  <si>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</si>
  <si>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</si>
  <si>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</si>
  <si>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</si>
  <si>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</si>
  <si>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</si>
  <si>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</si>
  <si>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</si>
  <si>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</si>
  <si>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</si>
  <si>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</si>
  <si>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</si>
  <si>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</si>
  <si>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</si>
  <si>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</si>
  <si>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</si>
  <si>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</si>
  <si>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</si>
  <si>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</si>
  <si>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</si>
  <si>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</si>
  <si>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</si>
  <si>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</si>
  <si>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</si>
  <si>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</si>
  <si>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</si>
  <si>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</si>
  <si>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</si>
  <si>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</si>
  <si>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</si>
  <si>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</si>
  <si>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</si>
  <si>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</si>
  <si>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</si>
  <si>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</si>
  <si>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</si>
  <si>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</si>
  <si>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</si>
  <si>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</si>
  <si>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</si>
  <si>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</si>
  <si>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</si>
  <si>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</si>
  <si>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</si>
  <si>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</si>
  <si>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</si>
  <si>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</si>
  <si>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</si>
  <si>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</si>
  <si>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</si>
  <si>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</si>
  <si>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</si>
  <si>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</si>
  <si>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</si>
  <si>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</si>
  <si>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</si>
  <si>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</si>
  <si>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</si>
  <si>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</si>
  <si>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</si>
  <si>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</si>
  <si>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</si>
  <si>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</si>
  <si>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</si>
  <si>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</si>
  <si>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</si>
  <si>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</si>
  <si>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</si>
  <si>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</si>
  <si>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</si>
  <si>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</si>
  <si>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</si>
  <si>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</si>
  <si>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</si>
  <si>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</si>
  <si>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</si>
  <si>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</si>
  <si>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</si>
  <si>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</si>
  <si>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</si>
  <si>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</si>
  <si>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</si>
  <si>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</si>
  <si>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</si>
  <si>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</si>
  <si>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</si>
  <si>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</si>
  <si>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</si>
  <si>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</si>
  <si>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</si>
  <si>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</si>
  <si>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</si>
  <si>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</si>
  <si>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</si>
  <si>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</si>
  <si>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</si>
  <si>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</si>
  <si>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</si>
  <si>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</si>
  <si>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</si>
  <si>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</si>
  <si>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</si>
  <si>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</si>
  <si>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</si>
  <si>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</si>
  <si>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</si>
  <si>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</si>
  <si>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</si>
  <si>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</si>
  <si>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</si>
  <si>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</si>
  <si>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</si>
  <si>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</si>
  <si>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</si>
  <si>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</si>
  <si>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</si>
  <si>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</si>
  <si>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</si>
  <si>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</si>
  <si>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</si>
  <si>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</si>
  <si>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</si>
  <si>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</si>
  <si>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</si>
  <si>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</si>
  <si>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</si>
  <si>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</si>
  <si>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</si>
  <si>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</si>
  <si>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</si>
  <si>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</si>
  <si>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</si>
  <si>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</si>
  <si>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</si>
  <si>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</si>
  <si>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</si>
  <si>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</si>
  <si>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</si>
  <si>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</si>
  <si>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</si>
  <si>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</si>
  <si>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</si>
  <si>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</si>
  <si>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</si>
  <si>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</si>
  <si>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</si>
  <si>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</si>
  <si>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</si>
  <si>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</si>
  <si>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</si>
  <si>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</si>
  <si>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</si>
  <si>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</si>
  <si>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</si>
  <si>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</si>
  <si>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</si>
  <si>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</si>
  <si>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</si>
  <si>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</si>
  <si>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</si>
  <si>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</si>
  <si>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</si>
  <si>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</si>
  <si>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</si>
  <si>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</si>
  <si>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</si>
  <si>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</si>
  <si>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</si>
  <si>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</si>
  <si>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</si>
  <si>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</si>
  <si>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</si>
  <si>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</si>
  <si>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</si>
  <si>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</si>
  <si>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</si>
  <si>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</si>
  <si>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</si>
  <si>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</si>
  <si>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</si>
  <si>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</si>
  <si>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</si>
  <si>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</si>
  <si>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</si>
  <si>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</si>
  <si>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</si>
  <si>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</si>
  <si>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</si>
  <si>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</si>
  <si>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</si>
  <si>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</si>
  <si>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</si>
  <si>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</si>
  <si>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</si>
  <si>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</si>
  <si>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</si>
  <si>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</si>
  <si>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</si>
  <si>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</si>
  <si>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</si>
  <si>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</si>
  <si>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</si>
  <si>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</si>
  <si>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</si>
  <si>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</si>
  <si>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</si>
  <si>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</si>
  <si>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</si>
  <si>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</si>
  <si>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</si>
  <si>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</si>
  <si>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</si>
  <si>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</si>
  <si>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</si>
  <si>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</si>
  <si>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</si>
  <si>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</si>
  <si>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</si>
  <si>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</si>
  <si>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</si>
  <si>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</si>
  <si>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</si>
  <si>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</si>
  <si>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</si>
  <si>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</si>
  <si>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</si>
  <si>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</si>
  <si>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</si>
  <si>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</si>
  <si>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</si>
  <si>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</si>
  <si>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</si>
  <si>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</si>
  <si>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</si>
  <si>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</si>
  <si>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</si>
  <si>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</si>
  <si>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</si>
  <si>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</si>
  <si>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</si>
  <si>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</si>
  <si>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</si>
  <si>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</si>
  <si>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</si>
  <si>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</si>
  <si>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</si>
  <si>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</si>
  <si>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</si>
  <si>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</si>
  <si>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</si>
  <si>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</si>
  <si>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</si>
  <si>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</si>
  <si>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</si>
  <si>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</si>
  <si>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</si>
  <si>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</si>
  <si>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</si>
  <si>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</si>
  <si>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</si>
  <si>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</si>
  <si>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</si>
  <si>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</si>
  <si>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</si>
  <si>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</si>
  <si>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</si>
  <si>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</si>
  <si>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</si>
  <si>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</si>
  <si>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</si>
  <si>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</si>
  <si>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</si>
  <si>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</si>
  <si>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</si>
  <si>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</si>
  <si>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</si>
  <si>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</si>
  <si>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</si>
  <si>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</si>
  <si>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</si>
  <si>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</si>
  <si>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</si>
  <si>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</si>
  <si>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</si>
  <si>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</si>
  <si>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</si>
  <si>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</si>
  <si>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</si>
  <si>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</si>
  <si>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</si>
  <si>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</si>
  <si>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</si>
  <si>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</si>
  <si>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</si>
  <si>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</si>
  <si>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</si>
  <si>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</si>
  <si>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</si>
  <si>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</si>
  <si>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</si>
  <si>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</si>
  <si>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</si>
  <si>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</si>
  <si>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</si>
  <si>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</si>
  <si>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</si>
  <si>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</si>
  <si>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</si>
  <si>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</si>
  <si>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</si>
  <si>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</si>
  <si>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</si>
  <si>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</si>
  <si>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</si>
  <si>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</si>
  <si>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</si>
  <si>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</si>
  <si>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</si>
  <si>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</si>
  <si>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</si>
  <si>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</si>
  <si>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</si>
  <si>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</si>
  <si>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</si>
  <si>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</si>
  <si>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</si>
  <si>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</si>
  <si>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</si>
  <si>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</si>
  <si>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</si>
  <si>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</si>
  <si>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</si>
  <si>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</si>
  <si>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</si>
  <si>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</si>
  <si>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</si>
  <si>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</si>
  <si>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</si>
  <si>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</si>
  <si>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</si>
  <si>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</si>
  <si>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</si>
  <si>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</si>
  <si>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</si>
  <si>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</si>
  <si>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</si>
  <si>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</si>
  <si>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</si>
  <si>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</si>
  <si>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</si>
  <si>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</si>
  <si>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</si>
  <si>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</si>
  <si>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</si>
  <si>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</si>
  <si>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</si>
  <si>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</si>
  <si>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</si>
  <si>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</si>
  <si>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</si>
  <si>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</si>
  <si>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</si>
  <si>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</si>
  <si>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</si>
  <si>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</si>
  <si>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</si>
  <si>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</si>
  <si>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</si>
  <si>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</si>
  <si>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</si>
  <si>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</si>
  <si>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</si>
  <si>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</si>
  <si>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</si>
  <si>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</si>
  <si>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</si>
  <si>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</si>
  <si>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</si>
  <si>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</si>
  <si>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</si>
  <si>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</si>
  <si>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</si>
  <si>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</si>
  <si>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</si>
  <si>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</si>
  <si>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</si>
  <si>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</si>
  <si>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</si>
  <si>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</si>
  <si>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</si>
  <si>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</si>
  <si>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</si>
  <si>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</si>
  <si>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</si>
  <si>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</si>
  <si>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</si>
  <si>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</si>
  <si>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</si>
  <si>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</si>
  <si>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</si>
  <si>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</si>
  <si>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</si>
  <si>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</si>
  <si>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</si>
  <si>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</si>
  <si>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</si>
  <si>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</si>
  <si>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</si>
  <si>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</si>
  <si>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</si>
  <si>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</si>
  <si>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</si>
  <si>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</si>
  <si>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</si>
  <si>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</si>
  <si>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</si>
  <si>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</si>
  <si>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</si>
  <si>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</si>
  <si>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</si>
  <si>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</si>
  <si>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</si>
  <si>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</si>
  <si>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</si>
  <si>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</si>
  <si>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</si>
  <si>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</si>
  <si>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</si>
  <si>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</si>
  <si>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</si>
  <si>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</si>
  <si>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</si>
  <si>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</si>
  <si>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</si>
  <si>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</si>
  <si>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</si>
  <si>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</si>
  <si>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</si>
  <si>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</si>
  <si>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</si>
  <si>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</si>
  <si>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</si>
  <si>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</si>
  <si>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</si>
  <si>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</si>
  <si>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</si>
  <si>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</si>
  <si>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</si>
  <si>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</si>
  <si>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</si>
  <si>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</si>
  <si>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</si>
  <si>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</si>
  <si>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</si>
  <si>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</si>
  <si>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</si>
  <si>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</si>
  <si>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</si>
  <si>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</si>
  <si>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</si>
  <si>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</si>
  <si>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</si>
  <si>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</si>
  <si>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</si>
  <si>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</si>
  <si>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</si>
  <si>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</si>
  <si>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</si>
  <si>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</si>
  <si>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</si>
  <si>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</si>
  <si>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</si>
  <si>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</si>
  <si>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</si>
  <si>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</si>
  <si>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</si>
  <si>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</si>
  <si>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</si>
  <si>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</si>
  <si>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</si>
  <si>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</si>
  <si>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</si>
  <si>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</si>
  <si>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</si>
  <si>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</si>
  <si>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</si>
  <si>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</si>
  <si>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</si>
  <si>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</si>
  <si>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</si>
  <si>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</si>
  <si>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</si>
  <si>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</si>
  <si>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</si>
  <si>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</si>
  <si>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</si>
  <si>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</si>
  <si>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</si>
  <si>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</si>
  <si>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</si>
  <si>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</si>
  <si>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</si>
  <si>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</si>
  <si>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</si>
  <si>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</si>
  <si>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</si>
  <si>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</si>
  <si>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</si>
  <si>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</si>
  <si>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</si>
  <si>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</si>
  <si>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</si>
  <si>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</si>
  <si>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</si>
  <si>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</si>
  <si>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</si>
  <si>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</si>
  <si>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</si>
  <si>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</si>
  <si>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</si>
  <si>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</si>
  <si>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</si>
  <si>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</si>
  <si>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</si>
  <si>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</si>
  <si>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</si>
  <si>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</si>
  <si>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</si>
  <si>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</si>
  <si>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</si>
  <si>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</si>
  <si>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</si>
  <si>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</si>
  <si>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</si>
  <si>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</si>
  <si>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</si>
  <si>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</si>
  <si>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</si>
  <si>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</si>
  <si>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</si>
  <si>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</si>
  <si>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</si>
  <si>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</si>
  <si>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</si>
  <si>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</si>
  <si>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</si>
  <si>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</si>
  <si>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</si>
  <si>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</si>
  <si>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</si>
  <si>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</si>
  <si>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</si>
  <si>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</si>
  <si>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</si>
  <si>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</si>
  <si>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</si>
  <si>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</si>
  <si>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</si>
  <si>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</si>
  <si>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</si>
  <si>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</si>
  <si>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</si>
  <si>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</si>
  <si>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</si>
  <si>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</si>
  <si>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</si>
  <si>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</si>
  <si>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</si>
  <si>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</si>
  <si>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</si>
  <si>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</si>
  <si>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</si>
  <si>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</si>
  <si>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</si>
  <si>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</si>
  <si>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</si>
  <si>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</si>
  <si>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</si>
  <si>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</si>
  <si>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</si>
  <si>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</si>
  <si>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</si>
  <si>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</si>
  <si>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</si>
  <si>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</si>
  <si>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</si>
  <si>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</si>
  <si>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</si>
  <si>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</si>
  <si>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</si>
  <si>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</si>
  <si>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</si>
  <si>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</si>
  <si>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</si>
  <si>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</si>
  <si>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</si>
  <si>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</si>
  <si>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</si>
  <si>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</si>
  <si>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</si>
  <si>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</si>
  <si>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</si>
  <si>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</si>
  <si>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</si>
  <si>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</si>
  <si>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</si>
  <si>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</si>
  <si>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</si>
  <si>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</si>
  <si>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</si>
  <si>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</si>
  <si>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</si>
  <si>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</si>
  <si>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</si>
  <si>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</si>
  <si>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</si>
  <si>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</si>
  <si>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</si>
  <si>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</si>
  <si>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</si>
  <si>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</si>
  <si>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</si>
  <si>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</si>
  <si>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</si>
  <si>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</si>
  <si>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</si>
  <si>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</si>
  <si>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</si>
  <si>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</si>
  <si>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</si>
  <si>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</si>
  <si>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</si>
  <si>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</si>
  <si>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</si>
  <si>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</si>
  <si>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</si>
  <si>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</si>
  <si>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</si>
  <si>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</si>
  <si>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</si>
  <si>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</si>
  <si>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</si>
  <si>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</si>
  <si>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</si>
  <si>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</si>
  <si>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</si>
  <si>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</si>
  <si>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</si>
  <si>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</si>
  <si>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</si>
  <si>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</si>
  <si>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</si>
  <si>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</si>
  <si>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</si>
  <si>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</si>
  <si>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</si>
  <si>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</si>
  <si>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</si>
  <si>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</si>
  <si>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</si>
  <si>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</si>
  <si>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</si>
  <si>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</si>
  <si>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</si>
  <si>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</si>
  <si>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</si>
  <si>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</si>
  <si>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</si>
  <si>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</si>
  <si>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</si>
  <si>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</si>
  <si>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</si>
  <si>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</si>
  <si>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</si>
  <si>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</si>
  <si>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</si>
  <si>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</si>
  <si>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</si>
  <si>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</si>
  <si>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</si>
  <si>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</si>
  <si>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</si>
  <si>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</si>
  <si>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</si>
  <si>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</si>
  <si>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</si>
  <si>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</si>
  <si>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</si>
  <si>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</si>
  <si>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</si>
  <si>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</si>
  <si>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</si>
  <si>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</si>
  <si>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</si>
  <si>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</si>
  <si>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</si>
  <si>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</si>
  <si>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</si>
  <si>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</si>
  <si>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</si>
  <si>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</si>
  <si>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</si>
  <si>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</si>
  <si>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</si>
  <si>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</si>
  <si>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</si>
  <si>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</si>
  <si>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</si>
  <si>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</si>
  <si>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</si>
  <si>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</si>
  <si>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</si>
  <si>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</si>
  <si>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</si>
  <si>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</si>
  <si>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</si>
  <si>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</si>
  <si>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</si>
  <si>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</si>
  <si>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</si>
  <si>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</si>
  <si>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</si>
  <si>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</si>
  <si>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</si>
  <si>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</si>
  <si>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</si>
  <si>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</si>
  <si>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</si>
  <si>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</si>
  <si>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</si>
  <si>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</si>
  <si>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</si>
  <si>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</si>
  <si>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</si>
  <si>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</si>
  <si>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</si>
  <si>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</si>
  <si>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</si>
  <si>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</si>
  <si>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</si>
  <si>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</si>
  <si>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</si>
  <si>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</si>
  <si>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</si>
  <si>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</si>
  <si>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</si>
  <si>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</si>
  <si>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</si>
  <si>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</si>
  <si>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</si>
  <si>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</si>
  <si>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</si>
  <si>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</si>
  <si>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</si>
  <si>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</si>
  <si>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</si>
  <si>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</si>
  <si>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</si>
  <si>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</si>
  <si>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</si>
  <si>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</si>
  <si>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</si>
  <si>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</si>
  <si>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</si>
  <si>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</si>
  <si>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</si>
  <si>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</si>
  <si>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</si>
  <si>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</si>
  <si>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</si>
  <si>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</si>
  <si>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</si>
  <si>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</si>
  <si>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</si>
  <si>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</si>
  <si>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</si>
  <si>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</si>
  <si>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</si>
  <si>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</si>
  <si>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</si>
  <si>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</si>
  <si>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</si>
  <si>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</si>
  <si>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</si>
  <si>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</si>
  <si>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</si>
  <si>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</si>
  <si>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</si>
  <si>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</si>
  <si>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</si>
  <si>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</si>
  <si>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</si>
  <si>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</si>
  <si>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</si>
  <si>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</si>
  <si>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</si>
  <si>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</si>
  <si>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</si>
  <si>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</si>
  <si>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</si>
  <si>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</si>
  <si>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</si>
  <si>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</si>
  <si>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</si>
  <si>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</si>
  <si>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</si>
  <si>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</si>
  <si>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</si>
  <si>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</si>
  <si>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</si>
  <si>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</si>
  <si>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</si>
  <si>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</si>
  <si>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</si>
  <si>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</si>
  <si>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</si>
  <si>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</si>
  <si>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</si>
  <si>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</si>
  <si>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</si>
  <si>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</si>
  <si>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</si>
  <si>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</si>
  <si>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</si>
  <si>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</si>
  <si>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</si>
  <si>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</si>
  <si>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</si>
  <si>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</si>
  <si>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</si>
  <si>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</si>
  <si>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</si>
  <si>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</si>
  <si>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</si>
  <si>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</si>
  <si>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</si>
  <si>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</si>
  <si>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</si>
  <si>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</si>
  <si>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</si>
  <si>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</si>
  <si>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</si>
  <si>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</si>
  <si>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</si>
  <si>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</si>
  <si>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</si>
  <si>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</si>
  <si>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</si>
  <si>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</si>
  <si>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</si>
  <si>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</si>
  <si>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</si>
  <si>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</si>
  <si>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</si>
  <si>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</si>
  <si>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</si>
  <si>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</si>
  <si>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</si>
  <si>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</si>
  <si>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</si>
  <si>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</si>
  <si>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</si>
  <si>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</si>
  <si>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</si>
  <si>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</si>
  <si>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</si>
  <si>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</si>
  <si>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</si>
  <si>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</si>
  <si>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</si>
  <si>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</si>
  <si>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</si>
  <si>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</si>
  <si>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</si>
  <si>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</si>
  <si>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</si>
  <si>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</si>
  <si>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</si>
  <si>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</si>
  <si>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</si>
  <si>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</si>
  <si>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</si>
  <si>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</si>
  <si>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</si>
  <si>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</si>
  <si>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</si>
  <si>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</si>
  <si>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</si>
  <si>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</si>
  <si>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</si>
  <si>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</si>
  <si>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</si>
  <si>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</si>
  <si>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</si>
  <si>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</si>
  <si>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</si>
  <si>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</si>
  <si>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</si>
  <si>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</si>
  <si>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</si>
  <si>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</si>
  <si>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</si>
  <si>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</si>
  <si>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</si>
  <si>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</si>
  <si>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</si>
  <si>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</si>
  <si>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</si>
  <si>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</si>
  <si>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</si>
  <si>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</si>
  <si>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</si>
  <si>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</si>
  <si>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</si>
  <si>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</si>
  <si>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</si>
  <si>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</si>
  <si>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</si>
  <si>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</si>
  <si>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</si>
  <si>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</si>
  <si>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</si>
  <si>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</si>
  <si>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</si>
  <si>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</si>
  <si>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</si>
  <si>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</si>
  <si>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</si>
  <si>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</si>
  <si>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</si>
  <si>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</si>
  <si>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</si>
  <si>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</si>
  <si>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</si>
  <si>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</si>
  <si>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</si>
  <si>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</si>
  <si>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</si>
  <si>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</si>
  <si>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</si>
  <si>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</si>
  <si>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</si>
  <si>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</si>
  <si>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</si>
  <si>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</si>
  <si>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</si>
  <si>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</si>
  <si>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</si>
  <si>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</si>
  <si>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</si>
  <si>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</si>
  <si>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</si>
  <si>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</si>
  <si>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</si>
  <si>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</si>
  <si>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</si>
  <si>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</si>
  <si>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</si>
  <si>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</si>
  <si>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</si>
  <si>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</si>
  <si>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</si>
  <si>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</si>
  <si>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</si>
  <si>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</si>
  <si>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</si>
  <si>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</si>
  <si>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</si>
  <si>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</si>
  <si>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</si>
  <si>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</si>
  <si>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</si>
  <si>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</si>
  <si>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</si>
  <si>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</si>
  <si>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</si>
  <si>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</si>
  <si>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</si>
  <si>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</si>
  <si>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</si>
  <si>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</si>
  <si>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</si>
  <si>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</si>
  <si>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</si>
  <si>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</si>
  <si>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</si>
  <si>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</si>
  <si>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</si>
  <si>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</si>
  <si>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</si>
  <si>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</si>
  <si>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</si>
  <si>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</si>
  <si>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</si>
  <si>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</si>
  <si>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</si>
  <si>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</si>
  <si>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</si>
  <si>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</si>
  <si>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</si>
  <si>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</si>
  <si>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</si>
  <si>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</si>
  <si>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</si>
  <si>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</si>
  <si>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</si>
  <si>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</si>
  <si>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</si>
  <si>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</si>
  <si>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</si>
  <si>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</si>
  <si>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</si>
  <si>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</si>
  <si>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</si>
  <si>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</si>
  <si>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</si>
  <si>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</si>
  <si>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</si>
  <si>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</si>
  <si>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</si>
  <si>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</si>
  <si>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</si>
  <si>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</si>
  <si>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</si>
  <si>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</si>
  <si>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</si>
  <si>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</si>
  <si>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</si>
  <si>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</si>
  <si>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</si>
  <si>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</si>
  <si>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</si>
  <si>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</si>
  <si>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</si>
  <si>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</si>
  <si>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</si>
  <si>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</si>
  <si>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</si>
  <si>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</si>
  <si>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</si>
  <si>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</si>
  <si>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</si>
  <si>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</si>
  <si>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</si>
  <si>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</si>
  <si>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</si>
  <si>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</si>
  <si>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</si>
  <si>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</si>
  <si>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</si>
  <si>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</si>
  <si>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</si>
  <si>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</si>
  <si>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</si>
  <si>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</si>
  <si>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</si>
  <si>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</si>
  <si>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</si>
  <si>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</si>
  <si>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</si>
  <si>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</si>
  <si>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</si>
  <si>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</si>
  <si>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</si>
  <si>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</si>
  <si>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</si>
  <si>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</si>
  <si>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</si>
  <si>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</si>
  <si>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</si>
  <si>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</si>
  <si>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</si>
  <si>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</si>
  <si>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</si>
  <si>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</si>
  <si>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</si>
  <si>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</si>
  <si>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</si>
  <si>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</si>
  <si>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</si>
  <si>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</si>
  <si>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</si>
  <si>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</si>
  <si>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</si>
  <si>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</si>
  <si>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</si>
  <si>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</si>
  <si>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</si>
  <si>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</si>
  <si>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</si>
  <si>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</si>
  <si>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</si>
  <si>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</si>
  <si>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</si>
  <si>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</si>
  <si>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</si>
  <si>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</si>
  <si>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</si>
  <si>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</si>
  <si>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</si>
  <si>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</si>
  <si>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</si>
  <si>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</si>
  <si>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</si>
  <si>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</si>
  <si>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</si>
  <si>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</si>
  <si>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</si>
  <si>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</si>
  <si>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</si>
  <si>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</si>
  <si>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</si>
  <si>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</si>
  <si>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</si>
  <si>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</si>
  <si>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</si>
  <si>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</si>
  <si>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</si>
  <si>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</si>
  <si>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</si>
  <si>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</si>
  <si>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</si>
  <si>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</si>
  <si>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</si>
  <si>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</si>
  <si>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</si>
  <si>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</si>
  <si>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</si>
  <si>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</si>
  <si>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</si>
  <si>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</si>
  <si>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</si>
  <si>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</si>
  <si>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</si>
  <si>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</si>
  <si>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</si>
  <si>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</si>
  <si>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</si>
  <si>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</si>
  <si>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</si>
  <si>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</si>
  <si>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</si>
  <si>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</si>
  <si>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</si>
  <si>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</si>
  <si>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</si>
  <si>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</si>
  <si>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</si>
  <si>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</si>
  <si>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</si>
  <si>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</si>
  <si>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</si>
  <si>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</si>
  <si>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</si>
  <si>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</si>
  <si>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</si>
  <si>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</si>
  <si>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</si>
  <si>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</si>
  <si>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</si>
  <si>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</si>
  <si>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</si>
  <si>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</si>
  <si>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</si>
  <si>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</si>
  <si>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</si>
  <si>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</si>
  <si>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</si>
  <si>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</si>
  <si>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</si>
  <si>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</si>
  <si>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</si>
  <si>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</si>
  <si>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</si>
  <si>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</si>
  <si>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</si>
  <si>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</si>
  <si>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</si>
  <si>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</si>
  <si>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</si>
  <si>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</si>
  <si>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</si>
  <si>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</si>
  <si>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</si>
  <si>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</si>
  <si>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</si>
  <si>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</si>
  <si>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</si>
  <si>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</si>
  <si>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</si>
  <si>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</si>
  <si>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</si>
  <si>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</si>
  <si>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</si>
  <si>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</si>
  <si>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</si>
  <si>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</si>
  <si>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</si>
  <si>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</si>
  <si>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</si>
  <si>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</si>
  <si>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</si>
  <si>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</si>
  <si>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</si>
  <si>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</si>
  <si>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</si>
  <si>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</si>
  <si>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</si>
  <si>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</si>
  <si>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</si>
  <si>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</si>
  <si>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</si>
  <si>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</si>
  <si>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</si>
  <si>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</si>
  <si>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</si>
  <si>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</si>
  <si>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</si>
  <si>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</si>
  <si>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</si>
  <si>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</si>
  <si>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</si>
  <si>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</si>
  <si>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</si>
  <si>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</si>
  <si>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</si>
  <si>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</si>
  <si>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</si>
  <si>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</si>
  <si>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</si>
  <si>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</si>
  <si>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</si>
  <si>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</si>
  <si>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</si>
  <si>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</si>
  <si>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</si>
  <si>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</si>
  <si>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</si>
  <si>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</si>
  <si>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</si>
  <si>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</si>
  <si>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</si>
  <si>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</si>
  <si>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</si>
  <si>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</si>
  <si>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</si>
  <si>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</si>
  <si>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</si>
  <si>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</si>
  <si>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</si>
  <si>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</si>
  <si>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</si>
  <si>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</si>
  <si>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</si>
  <si>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</si>
  <si>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</si>
  <si>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</si>
  <si>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</si>
  <si>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</si>
  <si>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</si>
  <si>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</si>
  <si>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</si>
  <si>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</si>
  <si>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</si>
  <si>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</si>
  <si>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</si>
  <si>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</si>
  <si>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</si>
  <si>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</si>
  <si>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</si>
  <si>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</si>
  <si>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</si>
  <si>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</si>
  <si>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</si>
  <si>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</si>
  <si>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</si>
  <si>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</si>
  <si>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</si>
  <si>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</si>
  <si>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</si>
  <si>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</si>
  <si>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</si>
  <si>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</si>
  <si>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</si>
  <si>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</si>
  <si>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</si>
  <si>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</si>
  <si>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</si>
  <si>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</si>
  <si>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</si>
  <si>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</si>
  <si>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</si>
  <si>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</si>
  <si>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</si>
  <si>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</si>
  <si>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</si>
  <si>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</si>
  <si>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</si>
  <si>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</si>
  <si>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</si>
  <si>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</si>
  <si>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</si>
  <si>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</si>
  <si>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</si>
  <si>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</si>
  <si>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</si>
  <si>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</si>
  <si>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</si>
  <si>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</si>
  <si>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</si>
  <si>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</si>
  <si>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</si>
  <si>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</si>
  <si>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</si>
  <si>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</si>
  <si>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</si>
  <si>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</si>
  <si>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</si>
  <si>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</si>
  <si>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</si>
  <si>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</si>
  <si>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</si>
  <si>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</si>
  <si>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</si>
  <si>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</si>
  <si>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</si>
  <si>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</si>
  <si>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</si>
  <si>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</si>
  <si>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</si>
  <si>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</si>
  <si>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</si>
  <si>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</si>
  <si>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</si>
  <si>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</si>
  <si>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</si>
  <si>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</si>
  <si>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</si>
  <si>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</si>
  <si>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</si>
  <si>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</si>
  <si>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</si>
  <si>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</si>
  <si>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</si>
  <si>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</si>
  <si>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</si>
  <si>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</si>
  <si>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</si>
  <si>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</si>
  <si>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</si>
  <si>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</si>
  <si>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</si>
  <si>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</si>
  <si>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</si>
  <si>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</si>
  <si>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</si>
  <si>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</si>
  <si>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</si>
  <si>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</si>
  <si>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</si>
  <si>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</si>
  <si>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</si>
  <si>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</si>
  <si>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</si>
  <si>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</si>
  <si>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</si>
  <si>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</si>
  <si>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</si>
  <si>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</si>
  <si>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</si>
  <si>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</si>
  <si>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</si>
  <si>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</si>
  <si>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</si>
  <si>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</si>
  <si>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</si>
  <si>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</si>
  <si>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</si>
  <si>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</si>
  <si>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</si>
  <si>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</si>
  <si>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</si>
  <si>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</si>
  <si>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</si>
  <si>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</si>
  <si>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</si>
  <si>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</si>
  <si>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</si>
  <si>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</si>
  <si>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</si>
  <si>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</si>
  <si>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</si>
  <si>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</si>
  <si>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</si>
  <si>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</si>
  <si>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</si>
  <si>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</si>
  <si>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</si>
  <si>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</si>
  <si>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</si>
  <si>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</si>
  <si>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</si>
  <si>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</si>
  <si>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</si>
  <si>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</si>
  <si>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</si>
  <si>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</si>
  <si>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</si>
  <si>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</si>
  <si>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</si>
  <si>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</si>
  <si>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</si>
  <si>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</si>
  <si>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</si>
  <si>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</si>
  <si>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</si>
  <si>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</si>
  <si>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</si>
  <si>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</si>
  <si>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</si>
  <si>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</si>
  <si>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</si>
  <si>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</si>
  <si>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</si>
  <si>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</si>
  <si>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</si>
  <si>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</si>
  <si>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</si>
  <si>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</si>
  <si>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</si>
  <si>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</si>
  <si>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</si>
  <si>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</si>
  <si>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</si>
  <si>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</si>
  <si>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</si>
  <si>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</si>
  <si>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</si>
  <si>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</si>
  <si>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</si>
  <si>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</si>
  <si>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</si>
  <si>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</si>
  <si>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</si>
  <si>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</si>
  <si>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</si>
  <si>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</si>
  <si>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</si>
  <si>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</si>
  <si>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</si>
  <si>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</si>
  <si>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</si>
  <si>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</si>
  <si>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</si>
  <si>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</si>
  <si>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</si>
  <si>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</si>
  <si>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</si>
  <si>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</si>
  <si>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</si>
  <si>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</si>
  <si>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</si>
  <si>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</si>
  <si>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</si>
  <si>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</si>
  <si>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</si>
  <si>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</si>
  <si>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</si>
  <si>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</si>
  <si>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</si>
  <si>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</si>
  <si>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</si>
  <si>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</si>
  <si>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</si>
  <si>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</si>
  <si>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</si>
  <si>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</si>
  <si>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</si>
  <si>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</si>
  <si>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</si>
  <si>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</si>
  <si>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</si>
  <si>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</si>
  <si>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</si>
  <si>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</si>
  <si>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</si>
  <si>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</si>
  <si>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</si>
  <si>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</si>
  <si>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</si>
  <si>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</si>
  <si>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</si>
  <si>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</si>
  <si>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</si>
  <si>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</si>
  <si>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</si>
  <si>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</si>
  <si>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</si>
  <si>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</si>
  <si>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</si>
  <si>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</si>
  <si>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</si>
  <si>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</si>
  <si>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</si>
  <si>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</si>
  <si>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</si>
  <si>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</si>
  <si>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</si>
  <si>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</si>
  <si>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</si>
  <si>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</si>
  <si>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</si>
  <si>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</si>
  <si>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</si>
  <si>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</si>
  <si>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</si>
  <si>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</si>
  <si>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</si>
  <si>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</si>
  <si>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</si>
  <si>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</si>
  <si>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</si>
  <si>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</si>
  <si>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</si>
  <si>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</si>
  <si>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</si>
  <si>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</si>
  <si>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</si>
  <si>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</si>
  <si>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</si>
  <si>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</si>
  <si>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</si>
  <si>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</si>
  <si>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</si>
  <si>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</si>
  <si>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</si>
  <si>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</si>
  <si>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</si>
  <si>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</si>
  <si>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</si>
  <si>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</si>
  <si>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</si>
  <si>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</si>
  <si>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</si>
  <si>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</si>
  <si>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</si>
  <si>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</si>
  <si>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</si>
  <si>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</si>
  <si>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</si>
  <si>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</si>
  <si>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</si>
  <si>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</si>
  <si>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</si>
  <si>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</si>
  <si>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</si>
  <si>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</si>
  <si>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</si>
  <si>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</si>
  <si>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</si>
  <si>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</si>
  <si>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</si>
  <si>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</si>
  <si>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</si>
  <si>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</si>
  <si>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</si>
  <si>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</si>
  <si>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</si>
  <si>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</si>
  <si>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</si>
  <si>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</si>
  <si>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</si>
  <si>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</si>
  <si>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</si>
  <si>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</si>
  <si>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</si>
  <si>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</si>
  <si>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</si>
  <si>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</si>
  <si>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</si>
  <si>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</si>
  <si>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</si>
  <si>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</si>
  <si>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</si>
  <si>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</si>
  <si>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</si>
  <si>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</si>
  <si>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</si>
  <si>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</si>
  <si>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</si>
  <si>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</si>
  <si>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</si>
  <si>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</si>
  <si>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</si>
  <si>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</si>
  <si>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</si>
  <si>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</si>
  <si>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</si>
  <si>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</si>
  <si>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</si>
  <si>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</si>
  <si>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</si>
  <si>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</si>
  <si>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</si>
  <si>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</si>
  <si>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</si>
  <si>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</si>
  <si>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</si>
  <si>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</si>
  <si>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</si>
  <si>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</si>
  <si>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</si>
  <si>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</si>
  <si>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</si>
  <si>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</si>
  <si>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</si>
  <si>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</si>
  <si>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</si>
  <si>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</si>
  <si>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</si>
  <si>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</si>
  <si>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</si>
  <si>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</si>
  <si>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</si>
  <si>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</si>
  <si>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</si>
  <si>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</si>
  <si>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</si>
  <si>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</si>
  <si>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</si>
  <si>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</si>
  <si>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</si>
  <si>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</si>
  <si>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</si>
  <si>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</si>
  <si>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</si>
  <si>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</si>
  <si>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</si>
  <si>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</si>
  <si>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</si>
  <si>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</si>
  <si>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</si>
  <si>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</si>
  <si>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</si>
  <si>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</si>
  <si>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</si>
  <si>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</si>
  <si>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</si>
  <si>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</si>
  <si>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</si>
  <si>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</si>
  <si>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</si>
  <si>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</si>
  <si>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</si>
  <si>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</si>
  <si>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</si>
  <si>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</si>
  <si>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</si>
  <si>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</si>
  <si>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</si>
  <si>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</si>
  <si>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</si>
  <si>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</si>
  <si>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</si>
  <si>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</si>
  <si>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</si>
  <si>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</si>
  <si>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</si>
  <si>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</si>
  <si>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</si>
  <si>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</si>
  <si>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</si>
  <si>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</si>
  <si>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</si>
  <si>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</si>
  <si>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</si>
  <si>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</si>
  <si>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</si>
  <si>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</si>
  <si>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</si>
  <si>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</si>
  <si>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</si>
  <si>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</si>
  <si>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</si>
  <si>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</si>
  <si>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</si>
  <si>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</si>
  <si>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</si>
  <si>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</si>
  <si>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</si>
  <si>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</si>
  <si>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</si>
  <si>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</si>
  <si>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</si>
  <si>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</si>
  <si>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</si>
  <si>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</si>
  <si>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</si>
  <si>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</si>
  <si>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</si>
  <si>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</si>
  <si>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</si>
  <si>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</si>
  <si>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</si>
  <si>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</si>
  <si>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</si>
  <si>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</si>
  <si>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</si>
  <si>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</si>
  <si>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</si>
  <si>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</si>
  <si>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</si>
  <si>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</si>
  <si>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</si>
  <si>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</si>
  <si>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</si>
  <si>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</si>
  <si>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</si>
  <si>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</si>
  <si>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</si>
  <si>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</si>
  <si>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</si>
  <si>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</si>
  <si>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</si>
  <si>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</si>
  <si>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</si>
  <si>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</si>
  <si>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</si>
  <si>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</si>
  <si>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</si>
  <si>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</si>
  <si>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</si>
  <si>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</si>
  <si>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</si>
  <si>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</si>
  <si>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</si>
  <si>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</si>
  <si>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</si>
  <si>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</si>
  <si>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</si>
  <si>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</si>
  <si>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</si>
  <si>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</si>
  <si>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</si>
  <si>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</si>
  <si>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</si>
  <si>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</si>
  <si>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</si>
  <si>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</si>
  <si>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</si>
  <si>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</si>
  <si>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</si>
  <si>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</si>
  <si>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</si>
  <si>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</si>
  <si>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</si>
  <si>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</si>
  <si>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</si>
  <si>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</si>
  <si>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</si>
  <si>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</si>
  <si>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</si>
  <si>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</si>
  <si>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</si>
  <si>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</si>
  <si>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</si>
  <si>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</si>
  <si>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</si>
  <si>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</si>
  <si>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</si>
  <si>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</si>
  <si>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</si>
  <si>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</si>
  <si>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</si>
  <si>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</si>
  <si>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</si>
  <si>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</si>
  <si>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</si>
  <si>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</si>
  <si>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</si>
  <si>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</si>
  <si>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</si>
  <si>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</si>
  <si>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</si>
  <si>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</si>
  <si>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</si>
  <si>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</si>
  <si>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</si>
  <si>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</si>
  <si>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</si>
  <si>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</si>
  <si>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</si>
  <si>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</si>
  <si>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</si>
  <si>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</si>
  <si>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</si>
  <si>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</si>
  <si>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</si>
  <si>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</si>
  <si>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</si>
  <si>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</si>
  <si>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</si>
  <si>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</si>
  <si>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</si>
  <si>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</si>
  <si>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</si>
  <si>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</si>
  <si>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</si>
  <si>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</si>
  <si>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</si>
  <si>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</si>
  <si>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</si>
  <si>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</si>
  <si>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</si>
  <si>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</si>
  <si>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</si>
  <si>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</si>
  <si>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</si>
  <si>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</si>
  <si>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</si>
  <si>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</si>
  <si>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</si>
  <si>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</si>
  <si>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</si>
  <si>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</si>
  <si>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</si>
  <si>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</si>
  <si>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</si>
  <si>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</si>
  <si>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</si>
  <si>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</si>
  <si>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</si>
  <si>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</si>
  <si>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</si>
  <si>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</si>
  <si>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</si>
  <si>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</si>
  <si>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</si>
  <si>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</si>
  <si>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</si>
  <si>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</si>
  <si>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</si>
  <si>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</si>
  <si>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</si>
  <si>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</si>
  <si>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</si>
  <si>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</si>
  <si>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</si>
  <si>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</si>
  <si>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</si>
  <si>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</si>
  <si>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</si>
  <si>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</si>
  <si>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</si>
  <si>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</si>
  <si>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</si>
  <si>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</si>
  <si>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</si>
  <si>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</si>
  <si>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</si>
  <si>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</si>
  <si>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</si>
  <si>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</si>
  <si>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</si>
  <si>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</si>
  <si>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</si>
  <si>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</si>
  <si>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</si>
  <si>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</si>
  <si>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</si>
  <si>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</si>
  <si>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</si>
  <si>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</si>
  <si>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</si>
  <si>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</si>
  <si>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</si>
  <si>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</si>
  <si>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</si>
  <si>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</si>
  <si>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</si>
  <si>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</si>
  <si>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</si>
  <si>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</si>
  <si>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</si>
  <si>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</si>
  <si>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</si>
  <si>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</si>
  <si>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</si>
  <si>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</si>
  <si>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</si>
  <si>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</si>
  <si>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</si>
  <si>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</si>
  <si>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</si>
  <si>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</si>
  <si>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</si>
  <si>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</si>
  <si>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</si>
  <si>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</si>
  <si>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</si>
  <si>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</si>
  <si>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</si>
  <si>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</si>
  <si>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</si>
  <si>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</si>
  <si>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</si>
  <si>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</si>
  <si>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</si>
  <si>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</si>
  <si>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</si>
  <si>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</si>
  <si>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</si>
  <si>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</si>
  <si>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</si>
  <si>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</si>
  <si>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</si>
  <si>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</si>
  <si>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</si>
  <si>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</si>
  <si>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</si>
  <si>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</si>
  <si>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</si>
  <si>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</si>
  <si>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</si>
  <si>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</si>
  <si>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</si>
  <si>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</si>
  <si>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</si>
  <si>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</si>
  <si>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</si>
  <si>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</si>
  <si>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</si>
  <si>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</si>
  <si>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</si>
  <si>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</si>
  <si>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</si>
  <si>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</si>
  <si>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</si>
  <si>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</si>
  <si>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</si>
  <si>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</si>
  <si>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</si>
  <si>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</si>
  <si>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</si>
  <si>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</si>
  <si>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</si>
  <si>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</si>
  <si>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</si>
  <si>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</si>
  <si>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</si>
  <si>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</si>
  <si>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</si>
  <si>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</si>
  <si>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</si>
  <si>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</si>
  <si>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</si>
  <si>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</si>
  <si>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</si>
  <si>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</si>
  <si>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</si>
  <si>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</si>
  <si>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</si>
  <si>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</si>
  <si>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</si>
  <si>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</si>
  <si>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</si>
  <si>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</si>
  <si>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</si>
  <si>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</si>
  <si>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</si>
  <si>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</si>
  <si>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</si>
  <si>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</si>
  <si>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</si>
  <si>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</si>
  <si>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</si>
  <si>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</si>
  <si>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</si>
  <si>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</si>
  <si>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</si>
  <si>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</si>
  <si>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</si>
  <si>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</si>
  <si>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</si>
  <si>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</si>
  <si>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</si>
  <si>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</si>
  <si>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</si>
  <si>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</si>
  <si>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</si>
  <si>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</si>
  <si>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</si>
  <si>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</si>
  <si>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</si>
  <si>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</si>
  <si>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</si>
  <si>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</si>
  <si>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</si>
  <si>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</si>
  <si>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</si>
  <si>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</si>
  <si>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</si>
  <si>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</si>
  <si>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</si>
  <si>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</si>
  <si>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</si>
  <si>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</si>
  <si>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</si>
  <si>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</si>
  <si>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</si>
  <si>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</si>
  <si>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</si>
  <si>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</si>
  <si>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</si>
  <si>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</si>
  <si>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</si>
  <si>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</si>
  <si>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</si>
  <si>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</si>
  <si>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</si>
  <si>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</si>
  <si>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</si>
  <si>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</si>
  <si>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</si>
  <si>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</si>
  <si>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</si>
  <si>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</si>
  <si>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</si>
  <si>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</si>
  <si>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</si>
  <si>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</si>
  <si>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</si>
  <si>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</si>
  <si>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</si>
  <si>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</si>
  <si>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</si>
  <si>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</si>
  <si>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</si>
  <si>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</si>
  <si>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</si>
  <si>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</si>
  <si>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</si>
  <si>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</si>
  <si>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</si>
  <si>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</si>
  <si>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</si>
  <si>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</si>
  <si>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</si>
  <si>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</si>
  <si>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</si>
  <si>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</si>
  <si>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</si>
  <si>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</si>
  <si>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</si>
  <si>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</si>
  <si>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</si>
  <si>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</si>
  <si>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</si>
  <si>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</si>
  <si>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</si>
  <si>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</si>
  <si>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</si>
  <si>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</si>
  <si>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</si>
  <si>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</si>
  <si>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</si>
  <si>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</si>
  <si>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</si>
  <si>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</si>
  <si>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</si>
  <si>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</si>
  <si>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</si>
  <si>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</si>
  <si>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</si>
  <si>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</si>
  <si>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</si>
  <si>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</si>
  <si>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</si>
  <si>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</si>
  <si>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</si>
  <si>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</si>
  <si>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</si>
  <si>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</si>
  <si>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</si>
  <si>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</si>
  <si>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</si>
  <si>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</si>
  <si>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</si>
  <si>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</si>
  <si>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</si>
  <si>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</si>
  <si>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</si>
  <si>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</si>
  <si>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</si>
  <si>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</si>
  <si>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</si>
  <si>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</si>
  <si>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</si>
  <si>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</si>
  <si>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</si>
  <si>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</si>
  <si>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</si>
  <si>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</si>
  <si>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</si>
  <si>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</si>
  <si>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</si>
  <si>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</si>
  <si>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</si>
  <si>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</si>
  <si>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</si>
  <si>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</si>
  <si>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</si>
  <si>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</si>
  <si>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</si>
  <si>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</si>
  <si>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</si>
  <si>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</si>
  <si>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</si>
  <si>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</si>
  <si>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</si>
  <si>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</si>
  <si>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</si>
  <si>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</si>
  <si>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</si>
  <si>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</si>
  <si>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</si>
  <si>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</si>
  <si>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</si>
  <si>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</si>
  <si>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</si>
  <si>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</si>
  <si>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</si>
  <si>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</si>
  <si>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</si>
  <si>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</si>
  <si>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</si>
  <si>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</si>
  <si>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</si>
  <si>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</si>
  <si>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</si>
  <si>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</si>
  <si>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</si>
  <si>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</si>
  <si>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</si>
  <si>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</si>
  <si>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</si>
  <si>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</si>
  <si>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</si>
  <si>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</si>
  <si>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</si>
  <si>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</si>
  <si>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</si>
  <si>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</si>
  <si>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</si>
  <si>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</si>
  <si>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</si>
  <si>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</si>
  <si>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</si>
  <si>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</si>
  <si>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</si>
  <si>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</si>
  <si>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</si>
  <si>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</si>
  <si>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</si>
  <si>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</si>
  <si>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</si>
  <si>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</si>
  <si>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</si>
  <si>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</si>
  <si>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</si>
  <si>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</si>
  <si>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</si>
  <si>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</si>
  <si>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</si>
  <si>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</si>
  <si>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</si>
  <si>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</si>
  <si>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</si>
  <si>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</si>
  <si>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</si>
  <si>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</si>
  <si>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</si>
  <si>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</si>
  <si>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</si>
  <si>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</si>
  <si>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</si>
  <si>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</si>
  <si>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</si>
  <si>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</si>
  <si>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</si>
  <si>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</si>
  <si>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</si>
  <si>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</si>
  <si>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</si>
  <si>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</si>
  <si>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</si>
  <si>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</si>
  <si>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</si>
  <si>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</si>
  <si>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</si>
  <si>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</si>
  <si>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</si>
  <si>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</si>
  <si>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</si>
  <si>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</si>
  <si>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</si>
  <si>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</si>
  <si>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</si>
  <si>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</si>
  <si>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</si>
  <si>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</si>
  <si>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</si>
  <si>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</si>
  <si>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</si>
  <si>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</si>
  <si>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</si>
  <si>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</si>
  <si>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</si>
  <si>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</si>
  <si>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</si>
  <si>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</si>
  <si>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</si>
  <si>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</si>
  <si>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</si>
  <si>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</si>
  <si>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</si>
  <si>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</si>
  <si>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</si>
  <si>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</si>
  <si>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</si>
  <si>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</si>
  <si>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</si>
  <si>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</si>
  <si>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</si>
  <si>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</si>
  <si>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</si>
  <si>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</si>
  <si>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</si>
  <si>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</si>
  <si>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</si>
  <si>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</si>
  <si>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</si>
  <si>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</si>
  <si>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</si>
  <si>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</si>
  <si>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</si>
  <si>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</si>
  <si>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</si>
  <si>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</si>
  <si>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</si>
  <si>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</si>
  <si>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</si>
  <si>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</si>
  <si>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</si>
  <si>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</si>
  <si>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</si>
  <si>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</si>
  <si>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</si>
  <si>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</si>
  <si>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</si>
  <si>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</si>
  <si>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</si>
  <si>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</si>
  <si>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</si>
  <si>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</si>
  <si>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</si>
  <si>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</si>
  <si>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</si>
  <si>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</si>
  <si>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</si>
  <si>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</si>
  <si>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</si>
  <si>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</si>
  <si>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</si>
  <si>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</si>
  <si>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</si>
  <si>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</si>
  <si>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</si>
  <si>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</si>
  <si>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</si>
  <si>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</si>
  <si>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</si>
  <si>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</si>
  <si>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</si>
  <si>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</si>
  <si>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</si>
  <si>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</si>
  <si>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</si>
  <si>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</si>
  <si>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</si>
  <si>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</si>
  <si>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</si>
  <si>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</si>
  <si>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</si>
  <si>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</si>
  <si>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</si>
  <si>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</si>
  <si>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</si>
  <si>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</si>
  <si>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</si>
  <si>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</si>
  <si>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</si>
  <si>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</si>
  <si>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</si>
  <si>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</si>
  <si>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</si>
  <si>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</si>
  <si>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</si>
  <si>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</si>
  <si>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</si>
  <si>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</si>
  <si>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</si>
  <si>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</si>
  <si>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</si>
  <si>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</si>
  <si>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</si>
  <si>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</si>
  <si>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</si>
  <si>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</si>
  <si>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</si>
  <si>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</si>
  <si>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</si>
  <si>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</si>
  <si>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</si>
  <si>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</si>
  <si>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</si>
  <si>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</si>
  <si>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</si>
  <si>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</si>
  <si>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</si>
  <si>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</si>
  <si>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</si>
  <si>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</si>
  <si>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</si>
  <si>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</si>
  <si>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</si>
  <si>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</si>
  <si>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</si>
  <si>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</si>
  <si>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</si>
  <si>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</si>
  <si>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</si>
  <si>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</si>
  <si>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</si>
  <si>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</si>
  <si>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</si>
  <si>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</si>
  <si>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</si>
  <si>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</si>
  <si>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</si>
  <si>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</si>
  <si>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</si>
  <si>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</si>
  <si>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</si>
  <si>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</si>
  <si>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</si>
  <si>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</si>
  <si>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</si>
  <si>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</si>
  <si>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</si>
  <si>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</si>
  <si>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</si>
  <si>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</si>
  <si>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</si>
  <si>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</si>
  <si>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</si>
  <si>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</si>
  <si>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</si>
  <si>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</si>
  <si>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</si>
  <si>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</si>
  <si>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</si>
  <si>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</si>
  <si>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</si>
  <si>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</si>
  <si>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</si>
  <si>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</si>
  <si>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</si>
  <si>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</si>
  <si>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</si>
  <si>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</si>
  <si>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</si>
  <si>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</si>
  <si>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</si>
  <si>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</si>
  <si>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</si>
  <si>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</si>
  <si>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</si>
  <si>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</si>
  <si>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</si>
  <si>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</si>
  <si>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</si>
  <si>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</si>
  <si>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</si>
  <si>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</si>
  <si>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</si>
  <si>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</si>
  <si>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</si>
  <si>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</si>
  <si>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</si>
  <si>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</si>
  <si>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</si>
  <si>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</si>
  <si>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</si>
  <si>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</si>
  <si>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</si>
  <si>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</si>
  <si>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</si>
  <si>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</si>
  <si>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</si>
  <si>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</si>
  <si>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</si>
  <si>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</si>
  <si>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</si>
  <si>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</si>
  <si>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</si>
  <si>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</si>
  <si>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</si>
  <si>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</si>
  <si>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</si>
  <si>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</si>
  <si>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</si>
  <si>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</si>
  <si>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</si>
  <si>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</si>
  <si>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</si>
  <si>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</si>
  <si>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</si>
  <si>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</si>
  <si>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</si>
  <si>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</si>
  <si>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</si>
  <si>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</si>
  <si>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</si>
  <si>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</si>
  <si>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</si>
  <si>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</si>
  <si>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</si>
  <si>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</si>
  <si>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</si>
  <si>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</si>
  <si>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</si>
  <si>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</si>
  <si>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</si>
  <si>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</si>
  <si>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</si>
  <si>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</si>
  <si>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</si>
  <si>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</si>
  <si>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</si>
  <si>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</si>
  <si>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</si>
  <si>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</si>
  <si>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</si>
  <si>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</si>
  <si>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</si>
  <si>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</si>
  <si>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</si>
  <si>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</si>
  <si>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</si>
  <si>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</si>
  <si>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</si>
  <si>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</si>
  <si>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</si>
  <si>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</si>
  <si>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</si>
  <si>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</si>
  <si>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</si>
  <si>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</si>
  <si>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</si>
  <si>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</si>
  <si>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</si>
  <si>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</si>
  <si>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</si>
  <si>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</si>
  <si>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</si>
  <si>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</si>
  <si>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</si>
  <si>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</si>
  <si>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</si>
  <si>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</si>
  <si>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</si>
  <si>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</si>
  <si>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</si>
  <si>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</si>
  <si>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</si>
  <si>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</si>
  <si>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</si>
  <si>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</si>
  <si>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</si>
  <si>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</si>
  <si>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</si>
  <si>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</si>
  <si>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</si>
  <si>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</si>
  <si>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</si>
  <si>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</si>
  <si>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</si>
  <si>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</si>
  <si>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</si>
  <si>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</si>
  <si>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</si>
  <si>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</si>
  <si>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</si>
  <si>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</si>
  <si>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</si>
  <si>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</si>
  <si>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</si>
  <si>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</si>
  <si>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</si>
  <si>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</si>
  <si>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</si>
  <si>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</si>
  <si>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</si>
  <si>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</si>
  <si>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</si>
  <si>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</si>
  <si>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</si>
  <si>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</si>
  <si>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</si>
  <si>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</si>
  <si>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</si>
  <si>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</si>
  <si>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</si>
  <si>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</si>
  <si>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</si>
  <si>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</si>
  <si>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</si>
  <si>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</si>
  <si>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</si>
  <si>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</si>
  <si>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</si>
  <si>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</si>
  <si>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</si>
  <si>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</si>
  <si>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</si>
  <si>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</si>
  <si>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</si>
  <si>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</si>
  <si>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</si>
  <si>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</si>
  <si>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</si>
  <si>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</si>
  <si>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</si>
  <si>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</si>
  <si>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</si>
  <si>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</si>
  <si>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</si>
  <si>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</si>
  <si>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</si>
  <si>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</si>
  <si>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</si>
  <si>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</si>
  <si>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</si>
  <si>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</si>
  <si>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</si>
  <si>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</si>
  <si>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</si>
  <si>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</si>
  <si>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</si>
  <si>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</si>
  <si>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</si>
  <si>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</si>
  <si>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</si>
  <si>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</si>
  <si>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</si>
  <si>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</si>
  <si>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</si>
  <si>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</si>
  <si>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</si>
  <si>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</si>
  <si>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</si>
  <si>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</si>
  <si>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</si>
  <si>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</si>
  <si>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</si>
  <si>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</si>
  <si>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</si>
  <si>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</si>
  <si>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</si>
  <si>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</si>
  <si>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</si>
  <si>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</si>
  <si>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</si>
  <si>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</si>
  <si>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</si>
  <si>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</si>
  <si>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</si>
  <si>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</si>
  <si>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</si>
  <si>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</si>
  <si>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</si>
  <si>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</si>
  <si>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</si>
  <si>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</si>
  <si>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</si>
  <si>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</si>
  <si>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</si>
  <si>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</si>
  <si>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</si>
  <si>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</si>
  <si>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</si>
  <si>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</si>
  <si>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</si>
  <si>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</si>
  <si>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</si>
  <si>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</si>
  <si>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</si>
  <si>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</si>
  <si>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</si>
  <si>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</si>
  <si>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</si>
  <si>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</si>
  <si>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</si>
  <si>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</si>
  <si>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</si>
  <si>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</si>
  <si>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</si>
  <si>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</si>
  <si>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</si>
  <si>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</si>
  <si>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</si>
  <si>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</si>
  <si>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</si>
  <si>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</si>
  <si>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</si>
  <si>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</si>
  <si>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</si>
  <si>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</si>
  <si>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</si>
  <si>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</si>
  <si>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</si>
  <si>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</si>
  <si>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</si>
  <si>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</si>
  <si>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</si>
  <si>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</si>
  <si>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</si>
  <si>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</si>
  <si>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</si>
  <si>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</si>
  <si>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</si>
  <si>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</si>
  <si>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</si>
  <si>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</si>
  <si>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</si>
  <si>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</si>
  <si>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</si>
  <si>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</si>
  <si>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</si>
  <si>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</si>
  <si>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</si>
  <si>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</si>
  <si>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</si>
  <si>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</si>
  <si>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</si>
  <si>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</si>
  <si>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</si>
  <si>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</si>
  <si>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</si>
  <si>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</si>
  <si>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</si>
  <si>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</si>
  <si>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</si>
  <si>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</si>
  <si>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</si>
  <si>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</si>
  <si>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</si>
  <si>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</si>
  <si>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</si>
  <si>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</si>
  <si>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</si>
  <si>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</si>
  <si>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</si>
  <si>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</si>
  <si>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</si>
  <si>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</si>
  <si>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</si>
  <si>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</si>
  <si>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</si>
  <si>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</si>
  <si>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</si>
  <si>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</si>
  <si>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</si>
  <si>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</si>
  <si>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</si>
  <si>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</si>
  <si>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</si>
  <si>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</si>
  <si>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</si>
  <si>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</si>
  <si>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</si>
  <si>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</si>
  <si>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</si>
  <si>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</si>
  <si>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</si>
  <si>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</si>
  <si>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</si>
  <si>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</si>
  <si>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</si>
  <si>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</si>
  <si>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</si>
  <si>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</si>
  <si>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</si>
  <si>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</si>
  <si>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</si>
  <si>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</si>
  <si>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</si>
  <si>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</si>
  <si>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</si>
  <si>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</si>
  <si>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</si>
  <si>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</si>
  <si>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</si>
  <si>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</si>
  <si>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</si>
  <si>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</si>
  <si>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</si>
  <si>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</si>
  <si>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</si>
  <si>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</si>
  <si>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</si>
  <si>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</si>
  <si>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</si>
  <si>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</si>
  <si>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</si>
  <si>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</si>
  <si>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</si>
  <si>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</si>
  <si>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</si>
  <si>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</si>
  <si>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</si>
  <si>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</si>
  <si>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</si>
  <si>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</si>
  <si>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</si>
  <si>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</si>
  <si>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</si>
  <si>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</si>
  <si>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</si>
  <si>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</si>
  <si>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</si>
  <si>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</si>
  <si>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</si>
  <si>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</si>
  <si>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</si>
  <si>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</si>
  <si>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</si>
  <si>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</si>
  <si>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</si>
  <si>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</si>
  <si>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</si>
  <si>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</si>
  <si>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</si>
  <si>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</si>
  <si>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</si>
  <si>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</si>
  <si>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</si>
  <si>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</si>
  <si>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</si>
  <si>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</si>
  <si>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</si>
  <si>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</si>
  <si>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</si>
  <si>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</si>
  <si>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</si>
  <si>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</si>
  <si>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</si>
  <si>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</si>
  <si>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</si>
  <si>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</si>
  <si>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</si>
  <si>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</si>
  <si>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</si>
  <si>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</si>
  <si>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</si>
  <si>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</si>
  <si>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</si>
  <si>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</si>
  <si>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</si>
  <si>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</si>
  <si>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</si>
  <si>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</si>
  <si>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</si>
  <si>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</si>
  <si>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</si>
  <si>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</si>
  <si>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</si>
  <si>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</si>
  <si>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</si>
  <si>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</si>
  <si>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</si>
  <si>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</si>
  <si>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</si>
  <si>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</si>
  <si>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</si>
  <si>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</si>
  <si>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</si>
  <si>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</si>
  <si>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</si>
  <si>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</si>
  <si>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</si>
  <si>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</si>
  <si>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</si>
  <si>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</si>
  <si>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</si>
  <si>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</si>
  <si>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</si>
  <si>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</si>
  <si>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</si>
  <si>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</si>
  <si>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</si>
  <si>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</si>
  <si>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</si>
  <si>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</si>
  <si>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</si>
  <si>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</si>
  <si>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</si>
  <si>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</si>
  <si>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</si>
  <si>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</si>
  <si>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</si>
  <si>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</si>
  <si>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</si>
  <si>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</si>
  <si>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</si>
  <si>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</si>
  <si>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</si>
  <si>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</si>
  <si>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</si>
  <si>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</si>
  <si>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</si>
  <si>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</si>
  <si>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</si>
  <si>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</si>
  <si>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</si>
  <si>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</si>
  <si>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</si>
  <si>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</si>
  <si>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</si>
  <si>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</si>
  <si>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</si>
  <si>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</si>
  <si>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</si>
  <si>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</si>
  <si>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</si>
  <si>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</si>
  <si>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</si>
  <si>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</si>
  <si>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</si>
  <si>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</si>
  <si>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</si>
  <si>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</si>
  <si>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</si>
  <si>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</si>
  <si>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</si>
  <si>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</si>
  <si>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</si>
  <si>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</si>
  <si>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</si>
  <si>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</si>
  <si>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</si>
  <si>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</si>
  <si>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</si>
  <si>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</si>
  <si>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</si>
  <si>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</si>
  <si>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</si>
  <si>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</si>
  <si>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</si>
  <si>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</si>
  <si>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</si>
  <si>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</si>
  <si>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</si>
  <si>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</si>
  <si>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</si>
  <si>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</si>
  <si>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</si>
  <si>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</si>
  <si>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</si>
  <si>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</si>
  <si>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</si>
  <si>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</si>
  <si>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</si>
  <si>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</si>
  <si>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</si>
  <si>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</si>
  <si>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</si>
  <si>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</si>
  <si>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</si>
  <si>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</si>
  <si>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</si>
  <si>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</si>
  <si>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</si>
  <si>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</si>
  <si>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</si>
  <si>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</si>
  <si>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</si>
  <si>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</si>
  <si>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</si>
  <si>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</si>
  <si>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</si>
  <si>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</si>
  <si>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</si>
  <si>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</si>
  <si>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</si>
  <si>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</si>
  <si>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</si>
  <si>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</si>
  <si>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</si>
  <si>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</si>
  <si>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</si>
  <si>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</si>
  <si>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</si>
  <si>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</si>
  <si>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</si>
  <si>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</si>
  <si>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</si>
  <si>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</si>
  <si>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</si>
  <si>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</si>
  <si>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</si>
  <si>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</si>
  <si>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</si>
  <si>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</si>
  <si>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</si>
  <si>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</si>
  <si>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</si>
  <si>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</si>
  <si>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</si>
  <si>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</si>
  <si>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</si>
  <si>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</si>
  <si>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</si>
  <si>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</si>
  <si>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</si>
  <si>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</si>
  <si>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</si>
  <si>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</si>
  <si>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</si>
  <si>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</si>
  <si>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</si>
  <si>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</si>
  <si>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</si>
  <si>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</si>
  <si>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</si>
  <si>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</si>
  <si>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</si>
  <si>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</si>
  <si>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</si>
  <si>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</si>
  <si>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</si>
  <si>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</si>
  <si>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</si>
  <si>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</si>
  <si>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</si>
  <si>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</si>
  <si>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</si>
  <si>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</si>
  <si>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</si>
  <si>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</si>
  <si>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</si>
  <si>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</si>
  <si>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</si>
  <si>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</si>
  <si>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</si>
  <si>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</si>
  <si>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</si>
  <si>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</si>
  <si>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</si>
  <si>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</si>
  <si>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</si>
  <si>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</si>
  <si>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</si>
  <si>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</si>
  <si>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</si>
  <si>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</si>
  <si>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</si>
  <si>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</si>
  <si>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</si>
  <si>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</si>
  <si>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</si>
  <si>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</si>
  <si>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</si>
  <si>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</si>
  <si>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</si>
  <si>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</si>
  <si>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</si>
  <si>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</si>
  <si>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</si>
  <si>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</si>
  <si>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</si>
  <si>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</si>
  <si>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</si>
  <si>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</si>
  <si>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</si>
  <si>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</si>
  <si>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</si>
  <si>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</si>
  <si>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</si>
  <si>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</si>
  <si>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</si>
  <si>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</si>
  <si>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</si>
  <si>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</si>
  <si>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</si>
  <si>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</si>
  <si>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</si>
  <si>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</si>
  <si>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</si>
  <si>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</si>
  <si>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</si>
  <si>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</si>
  <si>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</si>
  <si>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</si>
  <si>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</si>
  <si>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</si>
  <si>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</si>
  <si>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</si>
  <si>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</si>
  <si>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</si>
  <si>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</si>
  <si>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</si>
  <si>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</si>
  <si>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</si>
  <si>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</si>
  <si>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</si>
  <si>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</si>
  <si>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</si>
  <si>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</si>
  <si>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</si>
  <si>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</si>
  <si>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</si>
  <si>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</si>
  <si>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</si>
  <si>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</si>
  <si>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</si>
  <si>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</si>
  <si>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</si>
  <si>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</si>
  <si>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</si>
  <si>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</si>
  <si>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</si>
  <si>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</si>
  <si>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</si>
  <si>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</si>
  <si>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</si>
  <si>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</si>
  <si>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</si>
  <si>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</si>
  <si>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</si>
  <si>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</si>
  <si>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</si>
  <si>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</si>
  <si>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</si>
  <si>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</si>
  <si>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</si>
  <si>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</si>
  <si>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</si>
  <si>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</si>
  <si>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</si>
  <si>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</si>
  <si>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</si>
  <si>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</si>
  <si>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</si>
  <si>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</si>
  <si>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</si>
  <si>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</si>
  <si>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</si>
  <si>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</si>
  <si>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</si>
  <si>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</si>
  <si>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</si>
  <si>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</si>
  <si>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</si>
  <si>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</si>
  <si>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</si>
  <si>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</si>
  <si>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</si>
  <si>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</si>
  <si>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</si>
  <si>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</si>
  <si>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</si>
  <si>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</si>
  <si>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</si>
  <si>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</si>
  <si>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</si>
  <si>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</si>
  <si>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</si>
  <si>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</si>
  <si>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</si>
  <si>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</si>
  <si>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</si>
  <si>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</si>
  <si>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</si>
  <si>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</si>
  <si>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</si>
  <si>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</si>
  <si>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</si>
  <si>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</si>
  <si>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</si>
  <si>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</si>
  <si>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</si>
  <si>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</si>
  <si>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</si>
  <si>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</si>
  <si>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</si>
  <si>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</si>
  <si>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</si>
  <si>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</si>
  <si>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</si>
  <si>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</si>
  <si>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</si>
  <si>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</si>
  <si>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</si>
  <si>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</si>
  <si>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</si>
  <si>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</si>
  <si>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</si>
  <si>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</si>
  <si>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</si>
  <si>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</si>
  <si>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</si>
  <si>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</si>
  <si>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</si>
  <si>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</si>
  <si>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</si>
  <si>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</si>
  <si>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</si>
  <si>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</si>
  <si>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</si>
  <si>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</si>
  <si>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</si>
  <si>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</si>
  <si>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</si>
  <si>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</si>
  <si>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</si>
  <si>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</si>
  <si>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</si>
  <si>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</si>
  <si>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</si>
  <si>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</si>
  <si>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</si>
  <si>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</si>
  <si>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</si>
  <si>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</si>
  <si>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</si>
  <si>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</si>
  <si>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</si>
  <si>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</si>
  <si>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</si>
  <si>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</si>
  <si>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</si>
  <si>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</si>
  <si>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</si>
  <si>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</si>
  <si>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</si>
  <si>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</si>
  <si>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</si>
  <si>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</si>
  <si>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</si>
  <si>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</si>
  <si>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</si>
  <si>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</si>
  <si>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</si>
  <si>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</si>
  <si>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</si>
  <si>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</si>
  <si>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</si>
  <si>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</si>
  <si>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</si>
  <si>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</si>
  <si>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</si>
  <si>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</si>
  <si>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</si>
  <si>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</si>
  <si>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</si>
  <si>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</si>
  <si>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</si>
  <si>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</si>
  <si>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</si>
  <si>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</si>
  <si>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</si>
  <si>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</si>
  <si>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</si>
  <si>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</si>
  <si>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</si>
  <si>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</si>
  <si>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</si>
  <si>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</si>
  <si>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</si>
  <si>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</si>
  <si>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</si>
  <si>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</si>
  <si>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</si>
  <si>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</si>
  <si>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</si>
  <si>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</si>
  <si>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</si>
  <si>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</si>
  <si>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</si>
  <si>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</si>
  <si>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</si>
  <si>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</si>
  <si>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</si>
  <si>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</si>
  <si>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</si>
  <si>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</si>
  <si>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</si>
  <si>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</si>
  <si>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</si>
  <si>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</si>
  <si>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</si>
  <si>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</si>
  <si>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</si>
  <si>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</si>
  <si>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</si>
  <si>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</si>
  <si>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</si>
  <si>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</si>
  <si>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</si>
  <si>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</si>
  <si>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</si>
  <si>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</si>
  <si>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</si>
  <si>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</si>
  <si>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</si>
  <si>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</si>
  <si>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</si>
  <si>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</si>
  <si>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</si>
  <si>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</si>
  <si>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</si>
  <si>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</si>
  <si>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</si>
  <si>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</si>
  <si>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</si>
  <si>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</si>
  <si>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</si>
  <si>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</si>
  <si>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</si>
  <si>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</si>
  <si>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</si>
  <si>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</si>
  <si>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</si>
  <si>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</si>
  <si>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</si>
  <si>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</si>
  <si>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</si>
  <si>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</si>
  <si>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</si>
  <si>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</si>
  <si>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</si>
  <si>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</si>
  <si>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</si>
  <si>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</si>
  <si>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</si>
  <si>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</si>
  <si>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</si>
  <si>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</si>
  <si>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</si>
  <si>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</si>
  <si>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</si>
  <si>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</si>
  <si>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</si>
  <si>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</si>
  <si>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</si>
  <si>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</si>
  <si>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</si>
  <si>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</si>
  <si>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</si>
  <si>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</si>
  <si>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</si>
  <si>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</si>
  <si>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</si>
  <si>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</si>
  <si>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</si>
  <si>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</si>
  <si>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</si>
  <si>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</si>
  <si>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</si>
  <si>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</si>
  <si>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</si>
  <si>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</si>
  <si>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</si>
  <si>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</si>
  <si>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</si>
  <si>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</si>
  <si>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</si>
  <si>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</si>
  <si>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</si>
  <si>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</si>
  <si>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</si>
  <si>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</si>
  <si>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</si>
  <si>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</si>
  <si>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</si>
  <si>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</si>
  <si>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</si>
  <si>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</si>
  <si>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</si>
  <si>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</si>
  <si>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</si>
  <si>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</si>
  <si>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</si>
  <si>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</si>
  <si>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</si>
  <si>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</si>
  <si>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</si>
  <si>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</si>
  <si>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</si>
  <si>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</si>
  <si>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</si>
  <si>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</si>
  <si>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</si>
  <si>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</si>
  <si>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</si>
  <si>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</si>
  <si>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</si>
  <si>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</si>
  <si>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</si>
  <si>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</si>
  <si>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</si>
  <si>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</si>
  <si>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</si>
  <si>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</si>
  <si>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</si>
  <si>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</si>
  <si>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</si>
  <si>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</si>
  <si>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</si>
  <si>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</si>
  <si>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</si>
  <si>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</si>
  <si>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</si>
  <si>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</si>
  <si>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</si>
  <si>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</si>
  <si>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</si>
  <si>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</si>
  <si>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</si>
  <si>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</si>
  <si>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</si>
  <si>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</si>
  <si>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</si>
  <si>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</si>
  <si>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</si>
  <si>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</si>
  <si>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</si>
  <si>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</si>
  <si>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</si>
  <si>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</si>
  <si>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</si>
  <si>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</si>
  <si>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</si>
  <si>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</si>
  <si>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</si>
  <si>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</si>
  <si>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</si>
  <si>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</si>
  <si>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</si>
  <si>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</si>
  <si>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</si>
  <si>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</si>
  <si>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</si>
  <si>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</si>
  <si>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</si>
  <si>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</si>
  <si>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</si>
  <si>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</si>
  <si>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</si>
  <si>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</si>
  <si>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</si>
  <si>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</si>
  <si>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</si>
  <si>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</si>
  <si>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</si>
  <si>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</si>
  <si>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</si>
  <si>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</si>
  <si>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</si>
  <si>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</si>
  <si>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</si>
  <si>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</si>
  <si>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</si>
  <si>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</si>
  <si>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</si>
  <si>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</si>
  <si>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</si>
  <si>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</si>
  <si>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</si>
  <si>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</si>
  <si>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</si>
  <si>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</si>
  <si>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</si>
  <si>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</si>
  <si>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</si>
  <si>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</si>
  <si>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</si>
  <si>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</si>
  <si>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</si>
  <si>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</si>
  <si>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</si>
  <si>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</si>
  <si>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</si>
  <si>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</si>
  <si>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</si>
  <si>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</si>
  <si>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</si>
  <si>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</si>
  <si>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</si>
  <si>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</si>
  <si>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</si>
  <si>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</si>
  <si>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</si>
  <si>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</si>
  <si>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</si>
  <si>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</si>
  <si>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</si>
  <si>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</si>
  <si>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</si>
  <si>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</si>
  <si>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</si>
  <si>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</si>
  <si>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</si>
  <si>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</si>
  <si>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</si>
  <si>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</si>
  <si>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</si>
  <si>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</si>
  <si>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</si>
  <si>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</si>
  <si>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</si>
  <si>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</si>
  <si>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</si>
  <si>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</si>
  <si>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</si>
  <si>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</si>
  <si>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</si>
  <si>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</si>
  <si>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</si>
  <si>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</si>
  <si>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</si>
  <si>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</si>
  <si>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</si>
  <si>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</si>
  <si>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</si>
  <si>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</si>
  <si>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</si>
  <si>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</si>
  <si>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</si>
  <si>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</si>
  <si>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</si>
  <si>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</si>
  <si>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</si>
  <si>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</si>
  <si>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</si>
  <si>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</si>
  <si>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</si>
  <si>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</si>
  <si>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</si>
  <si>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</si>
  <si>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</si>
  <si>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</si>
  <si>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</si>
  <si>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</si>
  <si>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</si>
  <si>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</si>
  <si>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</si>
  <si>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</si>
  <si>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</si>
  <si>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</si>
  <si>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</si>
  <si>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</si>
  <si>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</si>
  <si>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</si>
  <si>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</si>
  <si>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</si>
  <si>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</si>
  <si>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</si>
  <si>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</si>
  <si>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</si>
  <si>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</si>
  <si>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</si>
  <si>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</si>
  <si>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</si>
  <si>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</si>
  <si>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</si>
  <si>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</si>
  <si>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</si>
  <si>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</si>
  <si>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</si>
  <si>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</si>
  <si>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</si>
  <si>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</si>
  <si>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</si>
  <si>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</si>
  <si>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</si>
  <si>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</si>
  <si>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</si>
  <si>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</si>
  <si>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</si>
  <si>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</si>
  <si>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</si>
  <si>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</si>
  <si>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</si>
  <si>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</si>
  <si>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</si>
  <si>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</si>
  <si>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</si>
  <si>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</si>
  <si>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</si>
  <si>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</si>
  <si>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</si>
  <si>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</si>
  <si>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</si>
  <si>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</si>
  <si>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</si>
  <si>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</si>
  <si>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</si>
  <si>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</si>
  <si>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</si>
  <si>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</si>
  <si>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</si>
  <si>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</si>
  <si>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</si>
  <si>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</si>
  <si>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</si>
  <si>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</si>
  <si>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</si>
  <si>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</si>
  <si>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</si>
  <si>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</si>
  <si>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</si>
  <si>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</si>
  <si>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</si>
  <si>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</si>
  <si>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</si>
  <si>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</si>
  <si>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</si>
  <si>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</si>
  <si>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</si>
  <si>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</si>
  <si>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</si>
  <si>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</si>
  <si>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</si>
  <si>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</si>
  <si>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</si>
  <si>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</si>
  <si>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</si>
  <si>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</si>
  <si>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</si>
  <si>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</si>
  <si>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</si>
  <si>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</si>
  <si>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</si>
  <si>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</si>
  <si>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</si>
  <si>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</si>
  <si>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</si>
  <si>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</si>
  <si>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</si>
  <si>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</si>
  <si>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</si>
  <si>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</si>
  <si>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</si>
  <si>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</si>
  <si>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</si>
  <si>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</si>
  <si>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</si>
  <si>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</si>
  <si>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</si>
  <si>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</si>
  <si>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</si>
  <si>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</si>
  <si>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</si>
  <si>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</si>
  <si>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</si>
  <si>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</si>
  <si>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</si>
  <si>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</si>
  <si>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</si>
  <si>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</si>
  <si>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</si>
  <si>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</si>
  <si>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</si>
  <si>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</si>
  <si>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</si>
  <si>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</si>
  <si>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</si>
  <si>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</si>
  <si>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</si>
  <si>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</si>
  <si>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</si>
  <si>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</si>
  <si>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</si>
  <si>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</si>
  <si>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</si>
  <si>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</si>
  <si>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</si>
  <si>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</si>
  <si>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</si>
  <si>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</si>
  <si>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</si>
  <si>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</si>
  <si>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</si>
  <si>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</si>
  <si>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</si>
  <si>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</si>
  <si>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</si>
  <si>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</si>
  <si>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</si>
  <si>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</si>
  <si>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</si>
  <si>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</si>
  <si>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</si>
  <si>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</si>
  <si>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</si>
  <si>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</si>
  <si>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</si>
  <si>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</si>
  <si>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</si>
  <si>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</si>
  <si>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</si>
  <si>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</si>
  <si>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</si>
  <si>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</si>
  <si>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</si>
  <si>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</si>
  <si>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</si>
  <si>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</si>
  <si>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</si>
  <si>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</si>
  <si>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</si>
  <si>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</si>
  <si>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</si>
  <si>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</si>
  <si>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</si>
  <si>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</si>
  <si>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</si>
  <si>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</si>
  <si>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</si>
  <si>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</si>
  <si>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</si>
  <si>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</si>
  <si>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</si>
  <si>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</si>
  <si>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</si>
  <si>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</si>
  <si>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</si>
  <si>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</si>
  <si>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</si>
  <si>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</si>
  <si>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</si>
  <si>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</si>
  <si>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</si>
  <si>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</si>
  <si>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</si>
  <si>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</si>
  <si>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</si>
  <si>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</si>
  <si>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</si>
  <si>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</si>
  <si>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</si>
  <si>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</si>
  <si>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</si>
  <si>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</si>
  <si>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</si>
  <si>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</si>
  <si>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</si>
  <si>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</si>
  <si>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</si>
  <si>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</si>
  <si>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</si>
  <si>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</si>
  <si>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</si>
  <si>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</si>
  <si>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</si>
  <si>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</si>
  <si>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</si>
  <si>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</si>
  <si>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</si>
  <si>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</si>
  <si>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</si>
  <si>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</si>
  <si>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</si>
  <si>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</si>
  <si>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</si>
  <si>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</si>
  <si>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</si>
  <si>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</si>
  <si>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</si>
  <si>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</si>
  <si>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</si>
  <si>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</si>
  <si>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</si>
  <si>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</si>
  <si>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</si>
  <si>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</si>
  <si>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</si>
  <si>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</si>
  <si>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</si>
  <si>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</si>
  <si>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</si>
  <si>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</si>
  <si>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</si>
  <si>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</si>
  <si>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</si>
  <si>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</si>
  <si>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</si>
  <si>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</si>
  <si>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</si>
  <si>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</si>
  <si>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</si>
  <si>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</si>
  <si>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</si>
  <si>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</si>
  <si>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</si>
  <si>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</si>
  <si>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</si>
  <si>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</si>
  <si>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</si>
  <si>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</si>
  <si>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</si>
  <si>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</si>
  <si>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</si>
  <si>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</si>
  <si>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</si>
  <si>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</si>
  <si>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</si>
  <si>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</si>
  <si>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</si>
  <si>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</si>
  <si>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</si>
  <si>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</si>
  <si>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</si>
  <si>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</si>
  <si>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</si>
  <si>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</si>
  <si>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</si>
  <si>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</si>
  <si>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</si>
  <si>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</si>
  <si>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</si>
  <si>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</si>
  <si>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</si>
  <si>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</si>
  <si>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</si>
  <si>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</si>
  <si>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</si>
  <si>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</si>
  <si>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</si>
  <si>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</si>
  <si>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</si>
  <si>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</si>
  <si>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</si>
  <si>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</si>
  <si>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</si>
  <si>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</si>
  <si>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</si>
  <si>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</si>
  <si>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</si>
  <si>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</si>
  <si>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</si>
  <si>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</si>
  <si>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</si>
  <si>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</si>
  <si>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</si>
  <si>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</si>
  <si>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</si>
  <si>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</si>
  <si>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</si>
  <si>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</si>
  <si>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</si>
  <si>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</si>
  <si>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</si>
  <si>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</si>
  <si>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</si>
  <si>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</si>
  <si>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</si>
  <si>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</si>
  <si>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</si>
  <si>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</si>
  <si>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</si>
  <si>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</si>
  <si>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</si>
  <si>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</si>
  <si>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</si>
  <si>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</si>
  <si>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</si>
  <si>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</si>
  <si>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</si>
  <si>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</si>
  <si>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</si>
  <si>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</si>
  <si>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</si>
  <si>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</si>
  <si>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</si>
  <si>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</si>
  <si>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</si>
  <si>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</si>
  <si>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</si>
  <si>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</si>
  <si>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</si>
  <si>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</si>
  <si>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</si>
  <si>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</si>
  <si>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</si>
  <si>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</si>
  <si>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</si>
  <si>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</si>
  <si>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</si>
  <si>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</si>
  <si>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</si>
  <si>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</si>
  <si>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</si>
  <si>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</si>
  <si>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</si>
  <si>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</si>
  <si>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</si>
  <si>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</si>
  <si>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</si>
  <si>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</si>
  <si>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</si>
  <si>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</si>
  <si>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</si>
  <si>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</si>
  <si>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</si>
  <si>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</si>
  <si>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</si>
  <si>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</si>
  <si>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</si>
  <si>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</si>
  <si>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</si>
  <si>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</si>
  <si>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</si>
  <si>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</si>
  <si>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</si>
  <si>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</si>
  <si>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</si>
  <si>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</si>
  <si>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</si>
  <si>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</si>
  <si>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</si>
  <si>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</si>
  <si>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</si>
  <si>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</si>
  <si>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</si>
  <si>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</si>
  <si>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</si>
  <si>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</si>
  <si>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</si>
  <si>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</si>
  <si>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</si>
  <si>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</si>
  <si>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</si>
  <si>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</si>
  <si>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</si>
  <si>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</si>
  <si>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</si>
  <si>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</si>
  <si>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</si>
  <si>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</si>
  <si>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</si>
  <si>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</si>
  <si>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</si>
  <si>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</si>
  <si>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</si>
  <si>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</si>
  <si>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</si>
  <si>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</si>
  <si>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</si>
  <si>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</si>
  <si>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</si>
  <si>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</si>
  <si>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</si>
  <si>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</si>
  <si>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</si>
  <si>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</si>
  <si>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</si>
  <si>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</si>
  <si>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</si>
  <si>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</si>
  <si>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</si>
  <si>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</si>
  <si>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</si>
  <si>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</si>
  <si>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</si>
  <si>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</si>
  <si>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</si>
  <si>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</si>
  <si>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</si>
  <si>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</si>
  <si>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</si>
  <si>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</si>
  <si>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</si>
  <si>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</si>
  <si>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</si>
  <si>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</si>
  <si>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</si>
  <si>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</si>
  <si>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</si>
  <si>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</si>
  <si>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</si>
  <si>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</si>
  <si>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</si>
  <si>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</si>
  <si>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</si>
  <si>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</si>
  <si>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</si>
  <si>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</si>
  <si>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</si>
  <si>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</si>
  <si>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</si>
  <si>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</si>
  <si>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</si>
  <si>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</si>
  <si>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</si>
  <si>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</si>
  <si>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</si>
  <si>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</si>
  <si>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</si>
  <si>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</si>
  <si>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</si>
  <si>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</si>
  <si>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</si>
  <si>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</si>
  <si>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</si>
  <si>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</si>
  <si>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</si>
  <si>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</si>
  <si>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</si>
  <si>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</si>
  <si>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</si>
  <si>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</si>
  <si>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</si>
  <si>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</si>
  <si>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</si>
  <si>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</si>
  <si>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</si>
  <si>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</si>
  <si>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</si>
  <si>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</si>
  <si>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</si>
  <si>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</si>
  <si>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</si>
  <si>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</si>
  <si>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</si>
  <si>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</si>
  <si>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</si>
  <si>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</si>
  <si>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</si>
  <si>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</si>
  <si>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</si>
  <si>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</si>
  <si>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</si>
  <si>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</si>
  <si>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</si>
  <si>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</si>
  <si>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</si>
  <si>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</si>
  <si>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</si>
  <si>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</si>
  <si>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</si>
  <si>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</si>
  <si>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</si>
  <si>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</si>
  <si>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</si>
  <si>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</si>
  <si>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</si>
  <si>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</si>
  <si>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</si>
  <si>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</si>
  <si>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</si>
  <si>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</si>
  <si>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</si>
  <si>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</si>
  <si>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</si>
  <si>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</si>
  <si>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</si>
  <si>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</si>
  <si>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</si>
  <si>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</si>
  <si>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</si>
  <si>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</si>
  <si>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</si>
  <si>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</si>
  <si>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</si>
  <si>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</si>
  <si>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</si>
  <si>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</si>
  <si>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</si>
  <si>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</si>
  <si>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</si>
  <si>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</si>
  <si>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</si>
  <si>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</si>
  <si>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</si>
  <si>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</si>
  <si>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</si>
  <si>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</si>
  <si>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</si>
  <si>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</si>
  <si>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</si>
  <si>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</si>
  <si>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</si>
  <si>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</si>
  <si>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</si>
  <si>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</si>
  <si>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</si>
  <si>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</si>
  <si>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</si>
  <si>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</si>
  <si>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</si>
  <si>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</si>
  <si>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</si>
  <si>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</si>
  <si>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</si>
  <si>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</si>
  <si>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</si>
  <si>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</si>
  <si>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</si>
  <si>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</si>
  <si>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</si>
  <si>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</si>
  <si>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</si>
  <si>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</si>
  <si>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</si>
  <si>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</si>
  <si>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</si>
  <si>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</si>
  <si>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</si>
  <si>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</si>
  <si>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</si>
  <si>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</si>
  <si>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</si>
  <si>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</si>
  <si>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</si>
  <si>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</si>
  <si>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</si>
  <si>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</si>
  <si>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</si>
  <si>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</si>
  <si>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</si>
  <si>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</si>
  <si>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</si>
  <si>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</si>
  <si>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</si>
  <si>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</si>
  <si>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</si>
  <si>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</si>
  <si>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</si>
  <si>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</si>
  <si>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</si>
  <si>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</si>
  <si>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</si>
  <si>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</si>
  <si>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</si>
  <si>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</si>
  <si>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</si>
  <si>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</si>
  <si>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</si>
  <si>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</si>
  <si>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</si>
  <si>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</si>
  <si>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</si>
  <si>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</si>
  <si>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</si>
  <si>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</si>
  <si>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</si>
  <si>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</si>
  <si>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</si>
  <si>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</si>
  <si>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</si>
  <si>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</si>
  <si>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</si>
  <si>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</si>
  <si>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</si>
  <si>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</si>
  <si>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</si>
  <si>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</si>
  <si>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</si>
  <si>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</si>
  <si>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</si>
  <si>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</si>
  <si>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</si>
  <si>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</si>
  <si>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</si>
  <si>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</si>
  <si>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</si>
  <si>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</si>
  <si>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</si>
  <si>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</si>
  <si>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</si>
  <si>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</si>
  <si>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</si>
  <si>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</si>
  <si>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</si>
  <si>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</si>
  <si>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</si>
  <si>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</si>
  <si>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</si>
  <si>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</si>
  <si>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</si>
  <si>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</si>
  <si>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</si>
  <si>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</si>
  <si>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</si>
  <si>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</si>
  <si>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</si>
  <si>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</si>
  <si>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</si>
  <si>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</si>
  <si>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</si>
  <si>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</si>
  <si>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</si>
  <si>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</si>
  <si>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</si>
  <si>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</si>
  <si>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</si>
  <si>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</si>
  <si>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</si>
  <si>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</si>
  <si>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</si>
  <si>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</si>
  <si>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</si>
  <si>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</si>
  <si>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</si>
  <si>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</si>
  <si>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</si>
  <si>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</si>
  <si>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</si>
  <si>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</si>
  <si>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</si>
  <si>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</si>
  <si>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</si>
  <si>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</si>
  <si>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</si>
  <si>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</si>
  <si>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</si>
  <si>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</si>
  <si>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</si>
  <si>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</si>
  <si>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</si>
  <si>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</si>
  <si>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</si>
  <si>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</si>
  <si>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</si>
  <si>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</si>
  <si>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</si>
  <si>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</si>
  <si>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</si>
  <si>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</si>
  <si>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</si>
  <si>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</si>
  <si>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</si>
  <si>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</si>
  <si>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</si>
  <si>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</si>
  <si>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</si>
  <si>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</si>
  <si>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</si>
  <si>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</si>
  <si>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</si>
  <si>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</si>
  <si>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</si>
  <si>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</si>
  <si>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</si>
  <si>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</si>
  <si>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</si>
  <si>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</si>
  <si>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</si>
  <si>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</si>
  <si>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</si>
  <si>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</si>
  <si>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</si>
  <si>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</si>
  <si>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</si>
  <si>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</si>
  <si>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</si>
  <si>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</si>
  <si>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</si>
  <si>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</si>
  <si>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</si>
  <si>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</si>
  <si>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</si>
  <si>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</si>
  <si>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</si>
  <si>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</si>
  <si>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</si>
  <si>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</si>
  <si>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</si>
  <si>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</si>
  <si>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</si>
  <si>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</si>
  <si>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</si>
  <si>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</si>
  <si>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</si>
  <si>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</si>
  <si>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</si>
  <si>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</si>
  <si>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</si>
  <si>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</si>
  <si>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</si>
  <si>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</si>
  <si>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</si>
  <si>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</si>
  <si>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</si>
  <si>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</si>
  <si>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</si>
  <si>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</si>
  <si>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</si>
  <si>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</si>
  <si>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</si>
  <si>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</si>
  <si>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</si>
  <si>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</si>
  <si>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</si>
  <si>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</si>
  <si>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</si>
  <si>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</si>
  <si>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</si>
  <si>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</si>
  <si>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</si>
  <si>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</si>
  <si>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</si>
  <si>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</si>
  <si>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</si>
  <si>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</si>
  <si>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</si>
  <si>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</si>
  <si>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</si>
  <si>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</si>
  <si>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</si>
  <si>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</si>
  <si>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</si>
  <si>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</si>
  <si>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</si>
  <si>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</si>
  <si>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</si>
  <si>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</si>
  <si>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</si>
  <si>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</si>
  <si>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</si>
  <si>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</si>
  <si>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</si>
  <si>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</si>
  <si>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</si>
  <si>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</si>
  <si>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</si>
  <si>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</si>
  <si>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</si>
  <si>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</si>
  <si>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</si>
  <si>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</si>
  <si>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</si>
  <si>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</si>
  <si>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</si>
  <si>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</si>
  <si>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</si>
  <si>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</si>
  <si>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</si>
  <si>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</si>
  <si>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</si>
  <si>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</si>
  <si>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</si>
  <si>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</si>
  <si>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</si>
  <si>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</si>
  <si>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</si>
  <si>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</si>
  <si>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</si>
  <si>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</si>
  <si>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</si>
  <si>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</si>
  <si>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</si>
  <si>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</si>
  <si>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</si>
  <si>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</si>
  <si>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</si>
  <si>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</si>
  <si>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</si>
  <si>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</si>
  <si>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</si>
  <si>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</si>
  <si>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</si>
  <si>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</si>
  <si>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</si>
  <si>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</si>
  <si>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</si>
  <si>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</si>
  <si>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</si>
  <si>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</si>
  <si>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</si>
  <si>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</si>
  <si>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</si>
  <si>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</si>
  <si>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</si>
  <si>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</si>
  <si>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</si>
  <si>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</si>
  <si>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</si>
  <si>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</si>
  <si>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</si>
  <si>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</si>
  <si>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</si>
  <si>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</si>
  <si>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</si>
  <si>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</si>
  <si>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</si>
  <si>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</si>
  <si>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</si>
  <si>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</si>
  <si>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</si>
  <si>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</si>
  <si>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</si>
  <si>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</si>
  <si>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</si>
  <si>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</si>
  <si>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</si>
  <si>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</si>
  <si>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</si>
  <si>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</si>
  <si>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</si>
  <si>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</si>
  <si>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</si>
  <si>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</si>
  <si>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</si>
  <si>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</si>
  <si>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</si>
  <si>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</si>
  <si>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</si>
  <si>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</si>
  <si>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</si>
  <si>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</si>
  <si>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</si>
  <si>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</si>
  <si>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</si>
  <si>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</si>
  <si>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</si>
  <si>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</si>
  <si>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</si>
  <si>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</si>
  <si>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</si>
  <si>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</si>
  <si>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</si>
  <si>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</si>
  <si>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</si>
  <si>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</si>
  <si>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</si>
  <si>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</si>
  <si>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</si>
  <si>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</si>
  <si>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</si>
  <si>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</si>
  <si>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</si>
  <si>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</si>
  <si>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</si>
  <si>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</si>
  <si>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</si>
  <si>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</si>
  <si>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</si>
  <si>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</si>
  <si>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</si>
  <si>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</si>
  <si>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</si>
  <si>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</si>
  <si>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</si>
  <si>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</si>
  <si>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</si>
  <si>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</si>
  <si>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</si>
  <si>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</si>
  <si>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</si>
  <si>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</si>
  <si>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</si>
  <si>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</si>
  <si>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</si>
  <si>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</si>
  <si>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</si>
  <si>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</si>
  <si>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</si>
  <si>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</si>
  <si>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</si>
  <si>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</si>
  <si>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</si>
  <si>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</si>
  <si>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</si>
  <si>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</si>
  <si>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</si>
  <si>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</si>
  <si>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</si>
  <si>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</si>
  <si>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</si>
  <si>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</si>
  <si>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</si>
  <si>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</si>
  <si>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</si>
  <si>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</si>
  <si>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</si>
  <si>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</si>
  <si>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</si>
  <si>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</si>
  <si>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</si>
  <si>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</si>
  <si>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</si>
  <si>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</si>
  <si>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</si>
  <si>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</si>
  <si>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</si>
  <si>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</si>
  <si>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</si>
  <si>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</si>
  <si>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</si>
  <si>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</si>
  <si>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</si>
  <si>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</si>
  <si>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</si>
  <si>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</si>
  <si>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</si>
  <si>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</si>
  <si>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</si>
  <si>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</si>
  <si>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</si>
  <si>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</si>
  <si>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</si>
  <si>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</si>
  <si>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</si>
  <si>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</si>
  <si>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</si>
  <si>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</si>
  <si>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</si>
  <si>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</si>
  <si>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</si>
  <si>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</si>
  <si>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</si>
  <si>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</si>
  <si>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</si>
  <si>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</si>
  <si>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</si>
  <si>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</si>
  <si>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</si>
  <si>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</si>
  <si>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</si>
  <si>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</si>
  <si>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</si>
  <si>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</si>
  <si>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</si>
  <si>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</si>
  <si>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</si>
  <si>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</si>
  <si>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</si>
  <si>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</si>
  <si>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</si>
  <si>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</si>
  <si>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</si>
  <si>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</si>
  <si>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</si>
  <si>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</si>
  <si>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</si>
  <si>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</si>
  <si>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</si>
  <si>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</si>
  <si>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</si>
  <si>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</si>
  <si>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</si>
  <si>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</si>
  <si>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</si>
  <si>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</si>
  <si>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</si>
  <si>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</si>
  <si>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</si>
  <si>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</si>
  <si>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</si>
  <si>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</si>
  <si>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</si>
  <si>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</si>
  <si>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</si>
  <si>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</si>
  <si>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</si>
  <si>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</si>
  <si>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</si>
  <si>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</si>
  <si>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</si>
  <si>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</si>
  <si>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</si>
  <si>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</si>
  <si>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</si>
  <si>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</si>
  <si>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</si>
  <si>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</si>
  <si>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</si>
  <si>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</si>
  <si>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</si>
  <si>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</si>
  <si>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</si>
  <si>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</si>
  <si>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</si>
  <si>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</si>
  <si>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</si>
  <si>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</si>
  <si>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</si>
  <si>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</si>
  <si>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</si>
  <si>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</si>
  <si>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</si>
  <si>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</si>
  <si>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</si>
  <si>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</si>
  <si>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</si>
  <si>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</si>
  <si>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</si>
  <si>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</si>
  <si>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</si>
  <si>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</si>
  <si>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</si>
  <si>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</si>
  <si>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</si>
  <si>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</si>
  <si>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</si>
  <si>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</si>
  <si>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</si>
  <si>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</si>
  <si>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</si>
  <si>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</si>
  <si>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</si>
  <si>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</si>
  <si>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</si>
  <si>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</si>
  <si>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</si>
  <si>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</si>
  <si>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</si>
  <si>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</si>
  <si>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</si>
  <si>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</si>
  <si>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</si>
  <si>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</si>
  <si>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</si>
  <si>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</si>
  <si>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</si>
  <si>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</si>
  <si>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</si>
  <si>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</si>
  <si>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</si>
  <si>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</si>
  <si>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</si>
  <si>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</si>
  <si>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</si>
  <si>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</si>
  <si>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</si>
  <si>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</si>
  <si>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</si>
  <si>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</si>
  <si>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</si>
  <si>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</si>
  <si>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</si>
  <si>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</si>
  <si>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</si>
  <si>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</si>
  <si>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</si>
  <si>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</si>
  <si>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</si>
  <si>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</si>
  <si>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</si>
  <si>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</si>
  <si>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</si>
  <si>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</si>
  <si>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</si>
  <si>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</si>
  <si>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</si>
  <si>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</si>
  <si>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</si>
  <si>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</si>
  <si>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</si>
  <si>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</si>
  <si>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</si>
  <si>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</si>
  <si>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</si>
  <si>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</si>
  <si>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</si>
  <si>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</si>
  <si>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</si>
  <si>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</si>
  <si>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</si>
  <si>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</si>
  <si>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</si>
  <si>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</si>
  <si>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</si>
  <si>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</si>
  <si>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</si>
  <si>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</si>
  <si>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</si>
  <si>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</si>
  <si>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</si>
  <si>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</si>
  <si>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</si>
  <si>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</si>
  <si>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</si>
  <si>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</si>
  <si>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</si>
  <si>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</si>
  <si>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</si>
  <si>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</si>
  <si>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</si>
  <si>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</si>
  <si>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</si>
  <si>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</si>
  <si>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</si>
  <si>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</si>
  <si>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</si>
  <si>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</si>
  <si>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</si>
  <si>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</si>
  <si>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</si>
  <si>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</si>
  <si>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</si>
  <si>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</si>
  <si>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</si>
  <si>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</si>
  <si>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</si>
  <si>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</si>
  <si>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</si>
  <si>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</si>
  <si>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</si>
  <si>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</si>
  <si>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</si>
  <si>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</si>
  <si>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</si>
  <si>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</si>
  <si>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</si>
  <si>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</si>
  <si>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</si>
  <si>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</si>
  <si>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</si>
  <si>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</si>
  <si>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</si>
  <si>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</si>
  <si>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</si>
  <si>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</si>
  <si>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</si>
  <si>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</si>
  <si>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</si>
  <si>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</si>
  <si>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</si>
  <si>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</si>
  <si>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</si>
  <si>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</si>
  <si>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</si>
  <si>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</si>
  <si>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</si>
  <si>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</si>
  <si>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</si>
  <si>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</si>
  <si>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</si>
  <si>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</si>
  <si>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</si>
  <si>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</si>
  <si>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</si>
  <si>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</si>
  <si>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</si>
  <si>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</si>
  <si>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</si>
  <si>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</si>
  <si>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</si>
  <si>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</si>
  <si>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</si>
  <si>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</si>
  <si>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</si>
  <si>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</si>
  <si>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</si>
  <si>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</si>
  <si>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</si>
  <si>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</si>
  <si>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</si>
  <si>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</si>
  <si>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</si>
  <si>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</si>
  <si>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</si>
  <si>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</si>
  <si>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</si>
  <si>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</si>
  <si>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</si>
  <si>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</si>
  <si>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</si>
  <si>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</si>
  <si>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</si>
  <si>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</si>
  <si>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</si>
  <si>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</si>
  <si>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</si>
  <si>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</si>
  <si>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</si>
  <si>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</si>
  <si>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</si>
  <si>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</si>
  <si>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</si>
  <si>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</si>
  <si>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</si>
  <si>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</si>
  <si>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</si>
  <si>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</si>
  <si>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</si>
  <si>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</si>
  <si>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</si>
  <si>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</si>
  <si>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</si>
  <si>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</si>
  <si>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</si>
  <si>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</si>
  <si>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</si>
  <si>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</si>
  <si>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</si>
  <si>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</si>
  <si>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</si>
  <si>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</si>
  <si>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</si>
  <si>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</si>
  <si>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</si>
  <si>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</si>
  <si>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</si>
  <si>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</si>
  <si>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</si>
  <si>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</si>
  <si>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</si>
  <si>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</si>
  <si>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</si>
  <si>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</si>
  <si>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</si>
  <si>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</si>
  <si>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</si>
  <si>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</si>
  <si>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</si>
  <si>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</si>
  <si>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</si>
  <si>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</si>
  <si>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</si>
  <si>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</si>
  <si>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</si>
  <si>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</si>
  <si>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</si>
  <si>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</si>
  <si>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</si>
  <si>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</si>
  <si>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</si>
  <si>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</si>
  <si>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</si>
  <si>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</si>
  <si>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</si>
  <si>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</si>
  <si>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</si>
  <si>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</si>
  <si>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</si>
  <si>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</si>
  <si>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</si>
  <si>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</si>
  <si>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</si>
  <si>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</si>
  <si>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</si>
  <si>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</si>
  <si>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</si>
  <si>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</si>
  <si>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</si>
  <si>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</si>
  <si>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</si>
  <si>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</si>
  <si>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</si>
  <si>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</si>
  <si>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</si>
  <si>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</si>
  <si>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</si>
  <si>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</si>
  <si>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</si>
  <si>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</si>
  <si>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</si>
  <si>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</si>
  <si>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</si>
  <si>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</si>
  <si>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</si>
  <si>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</si>
  <si>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</si>
  <si>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</si>
  <si>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</si>
  <si>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</si>
  <si>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</si>
  <si>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</si>
  <si>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</si>
  <si>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</si>
  <si>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</si>
  <si>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</si>
  <si>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</si>
  <si>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</si>
  <si>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</si>
  <si>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</si>
  <si>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</si>
  <si>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</si>
  <si>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</si>
  <si>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</si>
  <si>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</si>
  <si>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</si>
  <si>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</si>
  <si>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</si>
  <si>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</si>
  <si>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</si>
  <si>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</si>
  <si>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</si>
  <si>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</si>
  <si>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</si>
  <si>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</si>
  <si>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</si>
  <si>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</si>
  <si>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</si>
  <si>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</si>
  <si>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</si>
  <si>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</si>
  <si>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</si>
  <si>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</si>
  <si>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</si>
  <si>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</si>
  <si>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</si>
  <si>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</si>
  <si>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</si>
  <si>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</si>
  <si>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</si>
  <si>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</si>
  <si>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</si>
  <si>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</si>
  <si>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</si>
  <si>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</si>
  <si>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</si>
  <si>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</si>
  <si>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</si>
  <si>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</si>
  <si>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</si>
  <si>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</si>
  <si>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</si>
  <si>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</si>
  <si>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</si>
  <si>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</si>
  <si>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</si>
  <si>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</si>
  <si>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</si>
  <si>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</si>
  <si>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</si>
  <si>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</si>
  <si>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</si>
  <si>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</si>
  <si>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</si>
  <si>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</si>
  <si>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</si>
  <si>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</si>
  <si>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</si>
  <si>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</si>
  <si>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</si>
  <si>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</si>
  <si>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</si>
  <si>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</si>
  <si>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</si>
  <si>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</si>
  <si>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</si>
  <si>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</si>
  <si>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</si>
  <si>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</si>
  <si>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</si>
  <si>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</si>
  <si>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</si>
  <si>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</si>
  <si>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</si>
  <si>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</si>
  <si>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</si>
  <si>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</si>
  <si>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</si>
  <si>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</si>
  <si>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</si>
  <si>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</si>
  <si>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</si>
  <si>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</si>
  <si>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</si>
  <si>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</si>
  <si>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</si>
  <si>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</si>
  <si>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</si>
  <si>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</si>
  <si>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</si>
  <si>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</si>
  <si>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</si>
  <si>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</si>
  <si>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</si>
  <si>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</si>
  <si>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</si>
  <si>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</si>
  <si>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</si>
  <si>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</si>
  <si>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</si>
  <si>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</si>
  <si>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</si>
  <si>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</si>
  <si>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</si>
  <si>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</si>
  <si>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</si>
  <si>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</si>
  <si>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</si>
  <si>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</si>
  <si>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</si>
  <si>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</si>
  <si>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</si>
  <si>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</si>
  <si>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</si>
  <si>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</si>
  <si>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</si>
  <si>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</si>
  <si>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</si>
  <si>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</si>
  <si>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</si>
  <si>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</si>
  <si>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</si>
  <si>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</si>
  <si>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</si>
  <si>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</si>
  <si>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</si>
  <si>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</si>
  <si>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</si>
  <si>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</si>
  <si>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</si>
  <si>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</si>
  <si>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</si>
  <si>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</si>
  <si>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</si>
  <si>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</si>
  <si>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</si>
  <si>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</si>
  <si>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</si>
  <si>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</si>
  <si>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</si>
  <si>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</si>
  <si>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</si>
  <si>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</si>
  <si>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</si>
  <si>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</si>
  <si>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</si>
  <si>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</si>
  <si>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</si>
  <si>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</si>
  <si>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</si>
  <si>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</si>
  <si>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</si>
  <si>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</si>
  <si>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</si>
  <si>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</si>
  <si>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</si>
  <si>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</si>
  <si>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</si>
  <si>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</si>
  <si>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</si>
  <si>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</si>
  <si>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</si>
  <si>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</si>
  <si>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</si>
  <si>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</si>
  <si>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</si>
  <si>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</si>
  <si>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</si>
  <si>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</si>
  <si>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</si>
  <si>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</si>
  <si>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</si>
  <si>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</si>
  <si>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</si>
  <si>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</si>
  <si>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</si>
  <si>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</si>
  <si>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</si>
  <si>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</si>
  <si>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</si>
  <si>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</si>
  <si>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</si>
  <si>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</si>
  <si>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</si>
  <si>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</si>
  <si>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</si>
  <si>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</si>
  <si>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</si>
  <si>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</si>
  <si>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</si>
  <si>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</si>
  <si>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</si>
  <si>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</si>
  <si>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</si>
  <si>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</si>
  <si>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</si>
  <si>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</si>
  <si>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</si>
  <si>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</si>
  <si>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</si>
  <si>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</si>
  <si>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</si>
  <si>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</si>
  <si>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</si>
  <si>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</si>
  <si>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</si>
  <si>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</si>
  <si>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</si>
  <si>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</si>
  <si>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</si>
  <si>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</si>
  <si>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</si>
  <si>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</si>
  <si>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</si>
  <si>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</si>
  <si>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</si>
  <si>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</si>
  <si>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</si>
  <si>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</si>
  <si>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</si>
  <si>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</si>
  <si>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</si>
  <si>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</si>
  <si>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</si>
  <si>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</si>
  <si>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</si>
  <si>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</si>
  <si>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</si>
  <si>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</si>
  <si>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</si>
  <si>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</si>
  <si>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</si>
  <si>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</si>
  <si>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</si>
  <si>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</si>
  <si>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</si>
  <si>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</si>
  <si>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</si>
  <si>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</si>
  <si>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</si>
  <si>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</si>
  <si>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</si>
  <si>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</si>
  <si>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</si>
  <si>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</si>
  <si>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</si>
  <si>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</si>
  <si>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</si>
  <si>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</si>
  <si>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</si>
  <si>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</si>
  <si>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</si>
  <si>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</si>
  <si>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</si>
  <si>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</si>
  <si>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</si>
  <si>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</si>
  <si>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</si>
  <si>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</si>
  <si>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</si>
  <si>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</si>
  <si>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</si>
  <si>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</si>
  <si>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</si>
  <si>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</si>
  <si>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</si>
  <si>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</si>
  <si>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</si>
  <si>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</si>
  <si>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</si>
  <si>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</si>
  <si>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</si>
  <si>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</si>
  <si>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</si>
  <si>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</si>
  <si>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</si>
  <si>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</si>
  <si>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</si>
  <si>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</si>
  <si>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</si>
  <si>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</si>
  <si>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</si>
  <si>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</si>
  <si>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</si>
  <si>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</si>
  <si>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</si>
  <si>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</si>
  <si>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</si>
  <si>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</si>
  <si>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</si>
  <si>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</si>
  <si>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</si>
  <si>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</si>
  <si>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</si>
  <si>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</si>
  <si>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</si>
  <si>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</si>
  <si>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</si>
  <si>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</si>
  <si>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</si>
  <si>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</si>
  <si>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</si>
  <si>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</si>
  <si>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</si>
  <si>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</si>
  <si>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</si>
  <si>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</si>
  <si>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</si>
  <si>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</si>
  <si>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</si>
  <si>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</si>
  <si>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</si>
  <si>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</si>
  <si>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</si>
  <si>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</si>
  <si>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</si>
  <si>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</si>
  <si>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</si>
  <si>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</si>
  <si>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</si>
  <si>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</si>
  <si>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</si>
  <si>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</si>
  <si>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</si>
  <si>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</si>
  <si>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</si>
  <si>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</si>
  <si>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</si>
  <si>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</si>
  <si>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</si>
  <si>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</si>
  <si>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</si>
  <si>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</si>
  <si>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</si>
  <si>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</si>
  <si>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</si>
  <si>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</si>
  <si>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</si>
  <si>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</si>
  <si>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</si>
  <si>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</si>
  <si>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</si>
  <si>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</si>
  <si>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</si>
  <si>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</si>
  <si>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</si>
  <si>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</si>
  <si>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</si>
  <si>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</si>
  <si>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</si>
  <si>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</si>
  <si>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</si>
  <si>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</si>
  <si>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</si>
  <si>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</si>
  <si>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</si>
  <si>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</si>
  <si>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</si>
  <si>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</si>
  <si>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</si>
  <si>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</si>
  <si>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</si>
  <si>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</si>
  <si>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</si>
  <si>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</si>
  <si>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</si>
  <si>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</si>
  <si>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</si>
  <si>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</si>
  <si>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</si>
  <si>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</si>
  <si>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</si>
  <si>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</si>
  <si>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</si>
  <si>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</si>
  <si>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</si>
  <si>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</si>
  <si>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</si>
  <si>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</si>
  <si>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</si>
  <si>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</si>
  <si>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</si>
  <si>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</si>
  <si>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</si>
  <si>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</si>
  <si>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</si>
  <si>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</si>
  <si>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</si>
  <si>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</si>
  <si>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</si>
  <si>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</si>
  <si>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</si>
  <si>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</si>
  <si>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</si>
  <si>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</si>
  <si>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</si>
  <si>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</si>
  <si>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</si>
  <si>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</si>
  <si>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</si>
  <si>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</si>
  <si>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</si>
  <si>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</si>
  <si>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</si>
  <si>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</si>
  <si>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</si>
  <si>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</si>
  <si>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</si>
  <si>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</si>
  <si>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</si>
  <si>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</si>
  <si>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</si>
  <si>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</si>
  <si>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</si>
  <si>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</si>
  <si>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</si>
  <si>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</si>
  <si>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</si>
  <si>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</si>
  <si>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</si>
  <si>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</si>
  <si>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</si>
  <si>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</si>
  <si>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</si>
  <si>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</si>
  <si>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</si>
  <si>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</si>
  <si>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</si>
  <si>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</si>
  <si>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</si>
  <si>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</si>
  <si>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</si>
  <si>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</si>
  <si>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</si>
  <si>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</si>
  <si>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</si>
  <si>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</si>
  <si>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</si>
  <si>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</si>
  <si>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</si>
  <si>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</si>
  <si>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</si>
  <si>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</si>
  <si>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</si>
  <si>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</si>
  <si>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</si>
  <si>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</si>
  <si>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</si>
  <si>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</si>
  <si>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</si>
  <si>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</si>
  <si>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</si>
  <si>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</si>
  <si>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</si>
  <si>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</si>
  <si>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</si>
  <si>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</si>
  <si>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</si>
  <si>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</si>
  <si>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</si>
  <si>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</si>
  <si>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</si>
  <si>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</si>
  <si>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</si>
  <si>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</si>
  <si>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</si>
  <si>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</si>
  <si>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</si>
  <si>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</si>
  <si>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</si>
  <si>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</si>
  <si>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</si>
  <si>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</si>
  <si>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</si>
  <si>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</si>
  <si>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</si>
  <si>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</si>
  <si>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</si>
  <si>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</si>
  <si>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</si>
  <si>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</si>
  <si>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</si>
  <si>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</si>
  <si>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</si>
  <si>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</si>
  <si>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</si>
  <si>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</si>
  <si>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</si>
  <si>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</si>
  <si>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</si>
  <si>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</si>
  <si>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</si>
  <si>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</si>
  <si>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</si>
  <si>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</si>
  <si>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</si>
  <si>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</si>
  <si>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</si>
  <si>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</si>
  <si>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</si>
  <si>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</si>
  <si>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</si>
  <si>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</si>
  <si>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</si>
  <si>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</si>
  <si>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</si>
  <si>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</si>
  <si>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</si>
  <si>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</si>
  <si>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</si>
  <si>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</si>
  <si>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</si>
  <si>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</si>
  <si>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</si>
  <si>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</si>
  <si>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</si>
  <si>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</si>
  <si>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</si>
  <si>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</si>
  <si>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</si>
  <si>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</si>
  <si>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</si>
  <si>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</si>
  <si>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</si>
  <si>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</si>
  <si>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</si>
  <si>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</si>
  <si>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</si>
  <si>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</si>
  <si>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</si>
  <si>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</si>
  <si>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</si>
  <si>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</si>
  <si>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</si>
  <si>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</si>
  <si>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</si>
  <si>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</si>
  <si>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</si>
  <si>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</si>
  <si>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</si>
  <si>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</si>
  <si>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</si>
  <si>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</si>
  <si>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</si>
  <si>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</si>
  <si>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</si>
  <si>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</si>
  <si>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</si>
  <si>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</si>
  <si>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</si>
  <si>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</si>
  <si>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</si>
  <si>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</si>
  <si>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</si>
  <si>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</si>
  <si>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</si>
  <si>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</si>
  <si>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</si>
  <si>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</si>
  <si>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</si>
  <si>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</si>
  <si>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</si>
  <si>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</si>
  <si>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</si>
  <si>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</si>
  <si>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</si>
  <si>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</si>
  <si>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</si>
  <si>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</si>
  <si>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</si>
  <si>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</si>
  <si>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</si>
  <si>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</si>
  <si>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</si>
  <si>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</si>
  <si>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</si>
  <si>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</si>
  <si>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</si>
  <si>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</si>
  <si>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</si>
  <si>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</si>
  <si>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</si>
  <si>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</si>
  <si>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</si>
  <si>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</si>
  <si>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</si>
  <si>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</si>
  <si>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</si>
  <si>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</si>
  <si>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</si>
  <si>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</si>
  <si>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</si>
  <si>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</si>
  <si>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</si>
  <si>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</si>
  <si>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</si>
  <si>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</si>
  <si>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</si>
  <si>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</si>
  <si>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</si>
  <si>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</si>
  <si>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</si>
  <si>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</si>
  <si>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</si>
  <si>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</si>
  <si>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</si>
  <si>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</si>
  <si>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</si>
  <si>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</si>
  <si>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</si>
  <si>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</si>
  <si>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</si>
  <si>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</si>
  <si>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</si>
  <si>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</si>
  <si>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</si>
  <si>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</si>
  <si>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</si>
  <si>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</si>
  <si>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</si>
  <si>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</si>
  <si>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</si>
  <si>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</si>
  <si>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</si>
  <si>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</si>
  <si>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</si>
  <si>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</si>
  <si>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</si>
  <si>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</si>
  <si>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</si>
  <si>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</si>
  <si>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</si>
  <si>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</si>
  <si>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</si>
  <si>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</si>
  <si>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</si>
  <si>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</si>
  <si>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</si>
  <si>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</si>
  <si>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</si>
  <si>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</si>
  <si>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</si>
  <si>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</si>
  <si>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</si>
  <si>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</si>
  <si>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</si>
  <si>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</si>
  <si>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</si>
  <si>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</si>
  <si>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</si>
  <si>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</si>
  <si>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</si>
  <si>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</si>
  <si>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</si>
  <si>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</si>
  <si>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</si>
  <si>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</si>
  <si>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</si>
  <si>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</si>
  <si>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</si>
  <si>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</si>
  <si>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</si>
  <si>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</si>
  <si>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</si>
  <si>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</si>
  <si>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</si>
  <si>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</si>
  <si>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</si>
  <si>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</si>
  <si>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</si>
  <si>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</si>
  <si>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</si>
  <si>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</si>
  <si>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</si>
  <si>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</si>
  <si>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</si>
  <si>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</si>
  <si>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</si>
  <si>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</si>
  <si>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</si>
  <si>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</si>
  <si>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</si>
  <si>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</si>
  <si>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</si>
  <si>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</si>
  <si>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</si>
  <si>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</si>
  <si>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</si>
  <si>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</si>
  <si>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</si>
  <si>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</si>
  <si>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</si>
  <si>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</si>
  <si>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</si>
  <si>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</si>
  <si>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</si>
  <si>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</si>
  <si>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</si>
  <si>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</si>
  <si>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</si>
  <si>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</si>
  <si>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</si>
  <si>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</si>
  <si>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</si>
  <si>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</si>
  <si>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</si>
  <si>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</si>
  <si>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</si>
  <si>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</si>
  <si>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</si>
  <si>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</si>
  <si>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</si>
  <si>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</si>
  <si>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</si>
  <si>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</si>
  <si>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</si>
  <si>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</si>
  <si>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</si>
  <si>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</si>
  <si>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</si>
  <si>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</si>
  <si>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</si>
  <si>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</si>
  <si>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</si>
  <si>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</si>
  <si>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</si>
  <si>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</si>
  <si>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</si>
  <si>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</si>
  <si>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</si>
  <si>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</si>
  <si>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</si>
  <si>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</si>
  <si>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</si>
  <si>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</si>
  <si>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</si>
  <si>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</si>
  <si>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</si>
  <si>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</si>
  <si>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</si>
  <si>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</si>
  <si>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</si>
  <si>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</si>
  <si>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</si>
  <si>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</si>
  <si>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</si>
  <si>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</si>
  <si>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</si>
  <si>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</si>
  <si>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</si>
  <si>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</si>
  <si>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</si>
  <si>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</si>
  <si>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</si>
  <si>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</si>
  <si>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</si>
  <si>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</si>
  <si>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</si>
  <si>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</si>
  <si>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</si>
  <si>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</si>
  <si>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</si>
  <si>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</si>
  <si>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</si>
  <si>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</si>
  <si>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</si>
  <si>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</si>
  <si>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</si>
  <si>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</si>
  <si>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</si>
  <si>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</si>
  <si>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</si>
  <si>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</si>
  <si>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</si>
  <si>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</si>
  <si>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</si>
  <si>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</si>
  <si>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</si>
  <si>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</si>
  <si>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</si>
  <si>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</si>
  <si>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</si>
  <si>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</si>
  <si>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</si>
  <si>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</si>
  <si>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</si>
  <si>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</si>
  <si>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</si>
  <si>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</si>
  <si>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</si>
  <si>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</si>
  <si>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</si>
  <si>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</si>
  <si>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</si>
  <si>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</si>
  <si>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</si>
  <si>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</si>
  <si>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</si>
  <si>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</si>
  <si>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</si>
  <si>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</si>
  <si>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</si>
  <si>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</si>
  <si>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</si>
  <si>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</si>
  <si>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</si>
  <si>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</si>
  <si>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</si>
  <si>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</si>
  <si>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</si>
  <si>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</si>
  <si>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</si>
  <si>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</si>
  <si>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</si>
  <si>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</si>
  <si>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</si>
  <si>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</si>
  <si>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</si>
  <si>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</si>
  <si>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</si>
  <si>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</si>
  <si>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</si>
  <si>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</si>
  <si>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</si>
  <si>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</si>
  <si>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</si>
  <si>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</si>
  <si>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</si>
  <si>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</si>
  <si>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</si>
  <si>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</si>
  <si>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</si>
  <si>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</si>
  <si>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</si>
  <si>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</si>
  <si>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</si>
  <si>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</si>
  <si>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</si>
  <si>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</si>
  <si>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</si>
  <si>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</si>
  <si>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</si>
  <si>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</si>
  <si>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</si>
  <si>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</si>
  <si>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</si>
  <si>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</si>
  <si>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</si>
  <si>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</si>
  <si>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</si>
  <si>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</si>
  <si>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</si>
  <si>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</si>
  <si>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</si>
  <si>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</si>
  <si>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</si>
  <si>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</si>
  <si>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</si>
  <si>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</si>
  <si>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</si>
  <si>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</si>
  <si>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</si>
  <si>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</si>
  <si>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</si>
  <si>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</si>
  <si>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</si>
  <si>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</si>
  <si>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</si>
  <si>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</si>
  <si>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</si>
  <si>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</si>
  <si>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</si>
  <si>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</si>
  <si>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</si>
  <si>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</si>
  <si>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</si>
  <si>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</si>
  <si>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</si>
  <si>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</si>
  <si>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</si>
  <si>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</si>
  <si>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</si>
  <si>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</si>
  <si>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</si>
  <si>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</si>
  <si>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</si>
  <si>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</si>
  <si>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</si>
  <si>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</si>
  <si>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</si>
  <si>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</si>
  <si>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</si>
  <si>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</si>
  <si>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</si>
  <si>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</si>
  <si>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</si>
  <si>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</si>
  <si>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</si>
  <si>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</si>
  <si>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</si>
  <si>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</si>
  <si>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</si>
  <si>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</si>
  <si>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</si>
  <si>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</si>
  <si>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</si>
  <si>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</si>
  <si>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</si>
  <si>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</si>
  <si>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</si>
  <si>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</si>
  <si>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</si>
  <si>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</si>
  <si>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</si>
  <si>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</si>
  <si>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</si>
  <si>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</si>
  <si>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</si>
  <si>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</si>
  <si>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</si>
  <si>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</si>
  <si>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</si>
  <si>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</si>
  <si>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</si>
  <si>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</si>
  <si>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</si>
  <si>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</si>
  <si>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</si>
  <si>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</si>
  <si>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</si>
  <si>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</si>
  <si>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</si>
  <si>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</si>
  <si>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</si>
  <si>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</si>
  <si>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</si>
  <si>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</si>
  <si>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</si>
  <si>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</si>
  <si>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</si>
  <si>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</si>
  <si>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</si>
  <si>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</si>
  <si>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</si>
  <si>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</si>
  <si>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</si>
  <si>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</si>
  <si>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</si>
  <si>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</si>
  <si>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</si>
  <si>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</si>
  <si>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</si>
  <si>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</si>
  <si>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</si>
  <si>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</si>
  <si>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</si>
  <si>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</si>
  <si>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</si>
  <si>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</si>
  <si>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</si>
  <si>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</si>
  <si>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</si>
  <si>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</si>
  <si>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</si>
  <si>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</si>
  <si>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</si>
  <si>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</si>
  <si>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</si>
  <si>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</si>
  <si>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</si>
  <si>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</si>
  <si>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</si>
  <si>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</si>
  <si>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</si>
  <si>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</si>
  <si>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</si>
  <si>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</si>
  <si>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</si>
  <si>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</si>
  <si>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</si>
  <si>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</si>
  <si>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</si>
  <si>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</si>
  <si>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</si>
  <si>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</si>
  <si>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</si>
  <si>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</si>
  <si>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</si>
  <si>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</si>
  <si>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</si>
  <si>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</si>
  <si>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</si>
  <si>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</si>
  <si>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</si>
  <si>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</si>
  <si>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</si>
  <si>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</si>
  <si>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</si>
  <si>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</si>
  <si>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</si>
  <si>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</si>
  <si>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</si>
  <si>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</si>
  <si>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</si>
  <si>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</si>
  <si>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</si>
  <si>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</si>
  <si>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</si>
  <si>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</si>
  <si>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</si>
  <si>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</si>
  <si>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</si>
  <si>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</si>
  <si>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</si>
  <si>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</si>
  <si>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</si>
  <si>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</si>
  <si>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</si>
  <si>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</si>
  <si>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</si>
  <si>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</si>
  <si>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</si>
  <si>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</si>
  <si>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</si>
  <si>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</si>
  <si>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</si>
  <si>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</si>
  <si>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</si>
  <si>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</si>
  <si>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</si>
  <si>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</si>
  <si>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</si>
  <si>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</si>
  <si>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</si>
  <si>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</si>
  <si>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</si>
  <si>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</si>
  <si>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</si>
  <si>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</si>
  <si>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</si>
  <si>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</si>
  <si>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</si>
  <si>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</si>
  <si>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</si>
  <si>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</si>
  <si>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</si>
  <si>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</si>
  <si>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</si>
  <si>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</si>
  <si>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</si>
  <si>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</si>
  <si>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</si>
  <si>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</si>
  <si>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</si>
  <si>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</si>
  <si>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</si>
  <si>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</si>
  <si>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</si>
  <si>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</si>
  <si>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</si>
  <si>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</si>
  <si>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</si>
  <si>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</si>
  <si>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</si>
  <si>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</si>
  <si>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</si>
  <si>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</si>
  <si>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</si>
  <si>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</si>
  <si>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</si>
  <si>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</si>
  <si>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</si>
  <si>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</si>
  <si>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</si>
  <si>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</si>
  <si>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</si>
  <si>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</si>
  <si>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</si>
  <si>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</si>
  <si>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</si>
  <si>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</si>
  <si>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</si>
  <si>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</si>
  <si>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</si>
  <si>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</si>
  <si>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</si>
  <si>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</si>
  <si>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</si>
  <si>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</si>
  <si>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</si>
  <si>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</si>
  <si>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</si>
  <si>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</si>
  <si>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</si>
  <si>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</si>
  <si>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</si>
  <si>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</si>
  <si>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</si>
  <si>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</si>
  <si>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</si>
  <si>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</si>
  <si>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</si>
  <si>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</si>
  <si>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</si>
  <si>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</si>
  <si>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</si>
  <si>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</si>
  <si>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</si>
  <si>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</si>
  <si>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</si>
  <si>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</si>
  <si>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</si>
  <si>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</si>
  <si>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</si>
  <si>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</si>
  <si>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</si>
  <si>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</si>
  <si>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</si>
  <si>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</si>
  <si>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</si>
  <si>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</si>
  <si>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</si>
  <si>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</si>
  <si>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</si>
  <si>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</si>
  <si>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</si>
  <si>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</si>
  <si>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</si>
  <si>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</si>
  <si>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</si>
  <si>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</si>
  <si>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</si>
  <si>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</si>
  <si>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</si>
  <si>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</si>
  <si>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</si>
  <si>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</si>
  <si>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</si>
  <si>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</si>
  <si>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</si>
  <si>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</si>
  <si>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</si>
  <si>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</si>
  <si>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</si>
  <si>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</si>
  <si>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</si>
  <si>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</si>
  <si>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</si>
  <si>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</si>
  <si>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</si>
  <si>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</si>
  <si>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</si>
  <si>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</si>
  <si>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</si>
  <si>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</si>
  <si>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</si>
  <si>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</si>
  <si>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</si>
  <si>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</si>
  <si>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</si>
  <si>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</si>
  <si>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</si>
  <si>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</si>
  <si>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</si>
  <si>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</si>
  <si>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</si>
  <si>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</si>
  <si>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</si>
  <si>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</si>
  <si>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</si>
  <si>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</si>
  <si>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</si>
  <si>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</si>
  <si>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</si>
  <si>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</si>
  <si>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</si>
  <si>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</si>
  <si>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</si>
  <si>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</si>
  <si>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</si>
  <si>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</si>
  <si>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</si>
  <si>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</si>
  <si>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</si>
  <si>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</si>
  <si>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</si>
  <si>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</si>
  <si>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</si>
  <si>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</si>
  <si>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</si>
  <si>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</si>
  <si>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</si>
  <si>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</si>
  <si>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</si>
  <si>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</si>
  <si>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</si>
  <si>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</si>
  <si>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</si>
  <si>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</si>
  <si>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</si>
  <si>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</si>
  <si>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</si>
  <si>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</si>
  <si>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</si>
  <si>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</si>
  <si>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</si>
  <si>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</si>
  <si>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</si>
  <si>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</si>
  <si>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</si>
  <si>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</si>
  <si>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</si>
  <si>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</si>
  <si>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</si>
  <si>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</si>
  <si>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</si>
  <si>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</si>
  <si>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</si>
  <si>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</si>
  <si>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</si>
  <si>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</si>
  <si>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</si>
  <si>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</si>
  <si>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</si>
  <si>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</si>
  <si>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</si>
  <si>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</si>
  <si>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</si>
  <si>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</si>
  <si>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</si>
  <si>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</si>
  <si>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</si>
  <si>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</si>
  <si>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</si>
  <si>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</si>
  <si>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</si>
  <si>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</si>
  <si>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</si>
  <si>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</si>
  <si>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</si>
  <si>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</si>
  <si>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</si>
  <si>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</si>
  <si>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</si>
  <si>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</si>
  <si>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</si>
  <si>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</si>
  <si>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</si>
  <si>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</si>
  <si>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</si>
  <si>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</si>
  <si>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</si>
  <si>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</si>
  <si>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</si>
  <si>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</si>
  <si>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</si>
  <si>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</si>
  <si>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</si>
  <si>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</si>
  <si>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</si>
  <si>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</si>
  <si>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</si>
  <si>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</si>
  <si>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</si>
  <si>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</si>
  <si>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</si>
  <si>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</si>
  <si>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</si>
  <si>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</si>
  <si>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</si>
  <si>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</si>
  <si>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</si>
  <si>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</si>
  <si>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</si>
  <si>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</si>
  <si>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</si>
  <si>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</si>
  <si>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</si>
  <si>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</si>
  <si>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</si>
  <si>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</si>
  <si>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</si>
  <si>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</si>
  <si>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</si>
  <si>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</si>
  <si>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</si>
  <si>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</si>
  <si>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</si>
  <si>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</si>
  <si>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</si>
  <si>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</si>
  <si>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</si>
  <si>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</si>
  <si>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</si>
  <si>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</si>
  <si>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</si>
  <si>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</si>
  <si>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</si>
  <si>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</si>
  <si>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</si>
  <si>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</si>
  <si>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</si>
  <si>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</si>
  <si>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</si>
  <si>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</si>
  <si>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</si>
  <si>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</si>
  <si>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</si>
  <si>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</si>
  <si>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</si>
  <si>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</si>
  <si>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</si>
  <si>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</si>
  <si>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</si>
  <si>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</si>
  <si>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</si>
  <si>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</si>
  <si>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</si>
  <si>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</si>
  <si>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</si>
  <si>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</si>
  <si>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</si>
  <si>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</si>
  <si>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</si>
  <si>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</si>
  <si>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</si>
  <si>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</si>
  <si>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</si>
  <si>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</si>
  <si>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</si>
  <si>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</si>
  <si>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</si>
  <si>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</si>
  <si>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</si>
  <si>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</si>
  <si>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</si>
  <si>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</si>
  <si>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</si>
  <si>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</si>
  <si>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</si>
  <si>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</si>
  <si>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</si>
  <si>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</si>
  <si>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</si>
  <si>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</si>
  <si>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</si>
  <si>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</si>
  <si>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</si>
  <si>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</si>
  <si>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</si>
  <si>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</si>
  <si>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</si>
  <si>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</si>
  <si>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</si>
  <si>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</si>
  <si>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</si>
  <si>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</si>
  <si>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</si>
  <si>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</si>
  <si>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</si>
  <si>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</si>
  <si>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</si>
  <si>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</si>
  <si>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</si>
  <si>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</si>
  <si>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</si>
  <si>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</si>
  <si>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</si>
  <si>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</si>
  <si>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</si>
  <si>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</si>
  <si>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</si>
  <si>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</si>
  <si>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</si>
  <si>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</si>
  <si>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</si>
  <si>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</si>
  <si>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</si>
  <si>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</si>
  <si>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</si>
  <si>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</si>
  <si>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</si>
  <si>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</si>
  <si>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</si>
  <si>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</si>
  <si>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</si>
  <si>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</si>
  <si>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</si>
  <si>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</si>
  <si>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</si>
  <si>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</si>
  <si>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</si>
  <si>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</si>
  <si>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</si>
  <si>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</si>
  <si>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</si>
  <si>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</si>
  <si>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</si>
  <si>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</si>
  <si>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</si>
  <si>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</si>
  <si>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</si>
  <si>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</si>
  <si>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</si>
  <si>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</si>
  <si>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</si>
  <si>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</si>
  <si>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</si>
  <si>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</si>
  <si>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</si>
  <si>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</si>
  <si>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</si>
  <si>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</si>
  <si>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</si>
  <si>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</si>
  <si>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</si>
  <si>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</si>
  <si>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</si>
  <si>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</si>
  <si>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</si>
  <si>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</si>
  <si>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</si>
  <si>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</si>
  <si>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</si>
  <si>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</si>
  <si>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</si>
  <si>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</si>
  <si>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</si>
  <si>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</si>
  <si>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</si>
  <si>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</si>
  <si>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</si>
  <si>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</si>
  <si>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</si>
  <si>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</si>
  <si>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</si>
  <si>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</si>
  <si>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</si>
  <si>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</si>
  <si>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</si>
  <si>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</si>
  <si>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</si>
  <si>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</si>
  <si>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</si>
  <si>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</si>
  <si>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</si>
  <si>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</si>
  <si>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</si>
  <si>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</si>
  <si>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</si>
  <si>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</si>
  <si>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</si>
  <si>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</si>
  <si>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</si>
  <si>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</si>
  <si>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</si>
  <si>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</si>
  <si>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</si>
  <si>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</si>
  <si>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</si>
  <si>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</si>
  <si>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</si>
  <si>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</si>
  <si>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</si>
  <si>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</si>
  <si>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</si>
  <si>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</si>
  <si>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</si>
  <si>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</si>
  <si>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</si>
  <si>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</si>
  <si>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</si>
  <si>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</si>
  <si>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</si>
  <si>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</si>
  <si>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</si>
  <si>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</si>
  <si>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</si>
  <si>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</si>
  <si>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</si>
  <si>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</si>
  <si>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</si>
  <si>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</si>
  <si>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</si>
  <si>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</si>
  <si>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</si>
  <si>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</si>
  <si>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</si>
  <si>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</si>
  <si>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</si>
  <si>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</si>
  <si>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</si>
  <si>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</si>
  <si>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</si>
  <si>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</si>
  <si>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</si>
  <si>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</si>
  <si>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</si>
  <si>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</si>
  <si>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</si>
  <si>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</si>
  <si>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</si>
  <si>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</si>
  <si>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</si>
  <si>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</si>
  <si>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</si>
  <si>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</si>
  <si>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</si>
  <si>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</si>
  <si>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</si>
  <si>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</si>
  <si>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</si>
  <si>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</si>
  <si>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</si>
  <si>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</si>
  <si>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</si>
  <si>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</si>
  <si>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</si>
  <si>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</si>
  <si>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</si>
  <si>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</si>
  <si>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</si>
  <si>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</si>
  <si>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</si>
  <si>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</si>
  <si>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</si>
  <si>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</si>
  <si>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</si>
  <si>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</si>
  <si>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</si>
  <si>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</si>
  <si>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</si>
  <si>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</si>
  <si>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</si>
  <si>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</si>
  <si>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</si>
  <si>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</si>
  <si>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</si>
  <si>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</si>
  <si>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</si>
  <si>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</si>
  <si>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</si>
  <si>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</si>
  <si>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</si>
  <si>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</si>
  <si>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</si>
  <si>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</si>
  <si>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</si>
  <si>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</si>
  <si>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</si>
  <si>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</si>
  <si>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</si>
  <si>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</si>
  <si>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</si>
  <si>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</si>
  <si>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</si>
  <si>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</si>
  <si>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</si>
  <si>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</si>
  <si>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</si>
  <si>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</si>
  <si>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</si>
  <si>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</si>
  <si>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</si>
  <si>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</si>
  <si>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</si>
  <si>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</si>
  <si>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</si>
  <si>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</si>
  <si>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</si>
  <si>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</si>
  <si>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</si>
  <si>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</si>
  <si>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</si>
  <si>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</si>
  <si>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</si>
  <si>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</si>
  <si>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</si>
  <si>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</si>
  <si>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</si>
  <si>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</si>
  <si>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</si>
  <si>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</si>
  <si>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</si>
  <si>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</si>
  <si>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</si>
  <si>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</si>
  <si>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</si>
  <si>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</si>
  <si>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</si>
  <si>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</si>
  <si>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</si>
  <si>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</si>
  <si>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</si>
  <si>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</si>
  <si>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</si>
  <si>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</si>
  <si>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</si>
  <si>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</si>
  <si>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</si>
  <si>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</si>
  <si>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</si>
  <si>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</si>
  <si>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</si>
  <si>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</si>
  <si>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</si>
  <si>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</si>
  <si>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</si>
  <si>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</si>
  <si>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</si>
  <si>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</si>
  <si>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</si>
  <si>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</si>
  <si>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</si>
  <si>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</si>
  <si>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</si>
  <si>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</si>
  <si>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</si>
  <si>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</si>
  <si>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</si>
  <si>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</si>
  <si>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</si>
  <si>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</si>
  <si>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</si>
  <si>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</si>
  <si>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</si>
  <si>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</si>
  <si>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</si>
  <si>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</si>
  <si>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</si>
  <si>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</si>
  <si>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</si>
  <si>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</si>
  <si>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</si>
  <si>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</si>
  <si>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</si>
  <si>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</si>
  <si>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</si>
  <si>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</si>
  <si>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</si>
  <si>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</si>
  <si>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</si>
  <si>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</si>
  <si>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</si>
  <si>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</si>
  <si>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</si>
  <si>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</si>
  <si>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</si>
  <si>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</si>
  <si>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</si>
  <si>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</si>
  <si>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</si>
  <si>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</si>
  <si>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</si>
  <si>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</si>
  <si>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</si>
  <si>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</si>
  <si>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</si>
  <si>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</si>
  <si>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</si>
  <si>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</si>
  <si>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</si>
  <si>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</si>
  <si>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</si>
  <si>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</si>
  <si>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</si>
  <si>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</si>
  <si>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</si>
  <si>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</si>
  <si>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</si>
  <si>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</si>
  <si>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</si>
  <si>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</si>
  <si>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</si>
  <si>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</si>
  <si>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</si>
  <si>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</si>
  <si>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</si>
  <si>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</si>
  <si>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</si>
  <si>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</si>
  <si>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</si>
  <si>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</si>
  <si>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</si>
  <si>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</si>
  <si>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</si>
  <si>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</si>
  <si>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</si>
  <si>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</si>
  <si>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</si>
  <si>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</si>
  <si>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</si>
  <si>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</si>
  <si>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</si>
  <si>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</si>
  <si>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</si>
  <si>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</si>
  <si>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</si>
  <si>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</si>
  <si>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</si>
  <si>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</si>
  <si>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</si>
  <si>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</si>
  <si>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</si>
  <si>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</si>
  <si>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</si>
  <si>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</si>
  <si>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</si>
  <si>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</si>
  <si>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</si>
  <si>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</si>
  <si>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</si>
  <si>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</si>
  <si>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</si>
  <si>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</si>
  <si>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</si>
  <si>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</si>
  <si>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</si>
  <si>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</si>
  <si>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</si>
  <si>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</si>
  <si>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</si>
  <si>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</si>
  <si>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</si>
  <si>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</si>
  <si>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</si>
  <si>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</si>
  <si>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</si>
  <si>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</si>
  <si>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</si>
  <si>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</si>
  <si>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</si>
  <si>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</si>
  <si>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</si>
  <si>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</si>
  <si>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</si>
  <si>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</si>
  <si>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</si>
  <si>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</si>
  <si>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</si>
  <si>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</si>
  <si>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</si>
  <si>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</si>
  <si>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</si>
  <si>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</si>
  <si>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</si>
  <si>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</si>
  <si>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</si>
  <si>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</si>
  <si>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</si>
  <si>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</si>
  <si>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</si>
  <si>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</si>
  <si>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</si>
  <si>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</si>
  <si>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</si>
  <si>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</si>
  <si>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</si>
  <si>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</si>
  <si>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</si>
  <si>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</si>
  <si>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</si>
  <si>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</si>
  <si>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</si>
  <si>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</si>
  <si>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</si>
  <si>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</si>
  <si>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</si>
  <si>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</si>
  <si>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</si>
  <si>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</si>
  <si>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</si>
  <si>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</si>
  <si>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</si>
  <si>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</si>
  <si>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</si>
  <si>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</si>
  <si>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</si>
  <si>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</si>
  <si>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</si>
  <si>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</si>
  <si>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</si>
  <si>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</si>
  <si>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</si>
  <si>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</si>
  <si>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</si>
  <si>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</si>
  <si>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</si>
  <si>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</si>
  <si>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</si>
  <si>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</si>
  <si>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</si>
  <si>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</si>
  <si>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</si>
  <si>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</si>
  <si>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</si>
  <si>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</si>
  <si>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</si>
  <si>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</si>
  <si>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</si>
  <si>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</si>
  <si>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</si>
  <si>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</si>
  <si>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</si>
  <si>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</si>
  <si>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</si>
  <si>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</si>
  <si>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</si>
  <si>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</si>
  <si>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</si>
  <si>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</si>
  <si>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</si>
  <si>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</si>
  <si>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</si>
  <si>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</si>
  <si>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</si>
  <si>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</si>
  <si>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</si>
  <si>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</si>
  <si>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</si>
  <si>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</si>
  <si>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</si>
  <si>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</si>
  <si>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</si>
  <si>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</si>
  <si>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</si>
  <si>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</si>
  <si>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</si>
  <si>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</si>
  <si>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</si>
  <si>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</si>
  <si>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</si>
  <si>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</si>
  <si>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</si>
  <si>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</si>
  <si>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</si>
  <si>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</si>
  <si>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</si>
  <si>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</si>
  <si>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</si>
  <si>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</si>
  <si>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</si>
  <si>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</si>
  <si>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</si>
  <si>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</si>
  <si>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</si>
  <si>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</si>
  <si>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</si>
  <si>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</si>
  <si>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</si>
  <si>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</si>
  <si>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</si>
  <si>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</si>
  <si>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</si>
  <si>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</si>
  <si>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</si>
  <si>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</si>
  <si>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</si>
  <si>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</si>
  <si>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</si>
  <si>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</si>
  <si>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</si>
  <si>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</si>
  <si>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</si>
  <si>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</si>
  <si>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</si>
  <si>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</si>
  <si>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</si>
  <si>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</si>
  <si>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</si>
  <si>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</si>
  <si>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</si>
  <si>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</si>
  <si>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</si>
  <si>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</si>
  <si>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</si>
  <si>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</si>
  <si>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</si>
  <si>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</si>
  <si>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</si>
  <si>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</si>
  <si>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</si>
  <si>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</si>
  <si>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</si>
  <si>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</si>
  <si>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</si>
  <si>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</si>
  <si>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</si>
  <si>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</si>
  <si>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</si>
  <si>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</si>
  <si>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</si>
  <si>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</si>
  <si>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</si>
  <si>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</si>
  <si>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</si>
  <si>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</si>
  <si>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</si>
  <si>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</si>
  <si>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</si>
  <si>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</si>
  <si>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</si>
  <si>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</si>
  <si>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</si>
  <si>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</si>
  <si>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</si>
  <si>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</si>
  <si>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</si>
  <si>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</si>
  <si>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</si>
  <si>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</si>
  <si>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</si>
  <si>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</si>
  <si>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</si>
  <si>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</si>
  <si>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</si>
  <si>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</si>
  <si>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</si>
  <si>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</si>
  <si>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</si>
  <si>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</si>
  <si>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</si>
  <si>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</si>
  <si>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</si>
  <si>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</si>
  <si>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</si>
  <si>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</si>
  <si>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</si>
  <si>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</si>
  <si>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</si>
  <si>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</si>
  <si>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</si>
  <si>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</si>
  <si>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</si>
  <si>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</si>
  <si>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</si>
  <si>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</si>
  <si>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</si>
  <si>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</si>
  <si>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</si>
  <si>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</si>
  <si>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</si>
  <si>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</si>
  <si>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</si>
  <si>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</si>
  <si>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</si>
  <si>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</si>
  <si>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</si>
  <si>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</si>
  <si>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</si>
  <si>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</si>
  <si>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</si>
  <si>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</si>
  <si>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</si>
  <si>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</si>
  <si>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</si>
  <si>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</si>
  <si>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</si>
  <si>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</si>
  <si>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</si>
  <si>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</si>
  <si>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</si>
  <si>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</si>
  <si>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</si>
  <si>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</si>
  <si>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</si>
  <si>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</si>
  <si>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</si>
  <si>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</si>
  <si>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</si>
  <si>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</si>
  <si>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</si>
  <si>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</si>
  <si>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</si>
  <si>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</si>
  <si>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</si>
  <si>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</si>
  <si>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</si>
  <si>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</si>
  <si>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</si>
  <si>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</si>
  <si>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</si>
  <si>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</si>
  <si>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</si>
  <si>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</si>
  <si>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</si>
  <si>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</si>
  <si>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</si>
  <si>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</si>
  <si>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</si>
  <si>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</si>
  <si>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</si>
  <si>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</si>
  <si>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</si>
  <si>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</si>
  <si>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</si>
  <si>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</si>
  <si>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</si>
  <si>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</si>
  <si>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</si>
  <si>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</si>
  <si>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</si>
  <si>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</si>
  <si>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</si>
  <si>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</si>
  <si>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</si>
  <si>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</si>
  <si>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</si>
  <si>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</si>
  <si>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</si>
  <si>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</si>
  <si>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</si>
  <si>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</si>
  <si>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</si>
  <si>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</si>
  <si>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</si>
  <si>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</si>
  <si>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</si>
  <si>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</si>
  <si>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</si>
  <si>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</si>
  <si>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</si>
  <si>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</si>
  <si>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</si>
  <si>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</si>
  <si>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</si>
  <si>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</si>
  <si>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</si>
  <si>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</si>
  <si>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</si>
  <si>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</si>
  <si>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</si>
  <si>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</si>
  <si>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</si>
  <si>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</si>
  <si>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</si>
  <si>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</si>
  <si>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</si>
  <si>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</si>
  <si>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</si>
  <si>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</si>
  <si>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</si>
  <si>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</si>
  <si>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</si>
  <si>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</si>
  <si>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</si>
  <si>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</si>
  <si>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</si>
  <si>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</si>
  <si>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</si>
  <si>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</si>
  <si>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</si>
  <si>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</si>
  <si>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</si>
  <si>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</si>
  <si>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</si>
  <si>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</si>
  <si>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</si>
  <si>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</si>
  <si>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</si>
  <si>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</si>
  <si>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</si>
  <si>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</si>
  <si>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</si>
  <si>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</si>
  <si>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</si>
  <si>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</si>
  <si>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</si>
  <si>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</si>
  <si>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</si>
  <si>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</si>
  <si>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</si>
  <si>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</si>
  <si>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</si>
  <si>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</si>
  <si>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</si>
  <si>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</si>
  <si>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</si>
  <si>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</si>
  <si>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</si>
  <si>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</si>
  <si>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</si>
  <si>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</si>
  <si>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</si>
  <si>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</si>
  <si>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</si>
  <si>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</si>
  <si>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</si>
  <si>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</si>
  <si>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</si>
  <si>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</si>
  <si>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</si>
  <si>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</si>
  <si>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</si>
  <si>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</si>
  <si>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</si>
  <si>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</si>
  <si>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</si>
  <si>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</si>
  <si>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</si>
  <si>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</si>
  <si>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</si>
  <si>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</si>
  <si>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</si>
  <si>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</si>
  <si>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</si>
  <si>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</si>
  <si>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</si>
  <si>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</si>
  <si>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</si>
  <si>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</si>
  <si>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</si>
  <si>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</si>
  <si>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</si>
  <si>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</si>
  <si>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</si>
  <si>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</si>
  <si>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</si>
  <si>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</si>
  <si>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</si>
  <si>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</si>
  <si>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</si>
  <si>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</si>
  <si>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</si>
  <si>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</si>
  <si>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</si>
  <si>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</si>
  <si>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</si>
  <si>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</si>
  <si>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</si>
  <si>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</si>
  <si>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</si>
  <si>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</si>
  <si>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</si>
  <si>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</si>
  <si>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</si>
  <si>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</si>
  <si>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</si>
  <si>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</si>
  <si>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</si>
  <si>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</si>
  <si>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</si>
  <si>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</si>
  <si>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</si>
  <si>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</si>
  <si>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</si>
  <si>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</si>
  <si>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</si>
  <si>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</si>
  <si>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</si>
  <si>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</si>
  <si>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</si>
  <si>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</si>
  <si>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</si>
  <si>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</si>
  <si>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</si>
  <si>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</si>
  <si>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</si>
  <si>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</si>
  <si>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</si>
  <si>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</si>
  <si>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</si>
  <si>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</si>
  <si>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</si>
  <si>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</si>
  <si>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</si>
  <si>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</si>
  <si>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</si>
  <si>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</si>
  <si>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</si>
  <si>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</si>
  <si>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</si>
  <si>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</si>
  <si>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</si>
  <si>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</si>
  <si>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</si>
  <si>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</si>
  <si>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</si>
  <si>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</si>
  <si>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</si>
  <si>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</si>
  <si>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</si>
  <si>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</si>
  <si>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</si>
  <si>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</si>
  <si>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</si>
  <si>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</si>
  <si>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</si>
  <si>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</si>
  <si>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</si>
  <si>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</si>
  <si>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</si>
  <si>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</si>
  <si>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</si>
  <si>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</si>
  <si>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</si>
  <si>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</si>
  <si>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</si>
  <si>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</si>
  <si>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</si>
  <si>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</si>
  <si>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</si>
  <si>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</si>
  <si>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</si>
  <si>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</si>
  <si>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</si>
  <si>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</si>
  <si>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</si>
  <si>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</si>
  <si>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</si>
  <si>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</si>
  <si>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</si>
  <si>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</si>
  <si>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</si>
  <si>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</si>
  <si>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</si>
  <si>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</si>
  <si>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</si>
  <si>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</si>
  <si>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</si>
  <si>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</si>
  <si>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</si>
  <si>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</si>
  <si>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</si>
  <si>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</si>
  <si>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</si>
  <si>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</si>
  <si>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</si>
  <si>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</si>
  <si>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</si>
  <si>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</si>
  <si>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</si>
  <si>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</si>
  <si>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</si>
  <si>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</si>
  <si>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</si>
  <si>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</si>
  <si>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</si>
  <si>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</si>
  <si>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</si>
  <si>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</si>
  <si>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</si>
  <si>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</si>
  <si>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</si>
  <si>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</si>
  <si>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</si>
  <si>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</si>
  <si>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</si>
  <si>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</si>
  <si>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</si>
  <si>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</si>
  <si>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</si>
  <si>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</si>
  <si>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</si>
  <si>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</si>
  <si>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</si>
  <si>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</si>
  <si>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</si>
  <si>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</si>
  <si>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</si>
  <si>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</si>
  <si>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</si>
  <si>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</si>
  <si>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</si>
  <si>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</si>
  <si>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</si>
  <si>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</si>
  <si>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</si>
  <si>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</si>
  <si>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</si>
  <si>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</si>
  <si>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</si>
  <si>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</si>
  <si>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</si>
  <si>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</si>
  <si>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</si>
  <si>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</si>
  <si>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</si>
  <si>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</si>
  <si>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</si>
  <si>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</si>
  <si>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</si>
  <si>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</si>
  <si>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</si>
  <si>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</si>
  <si>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</si>
  <si>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</si>
  <si>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</si>
  <si>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</si>
  <si>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</si>
  <si>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</si>
  <si>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</si>
  <si>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</si>
  <si>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</si>
  <si>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</si>
  <si>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</si>
  <si>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</si>
  <si>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</si>
  <si>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</si>
  <si>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</si>
  <si>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</si>
  <si>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</si>
  <si>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</si>
  <si>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</si>
  <si>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</si>
  <si>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</si>
  <si>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</si>
  <si>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</si>
  <si>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</si>
  <si>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</si>
  <si>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</si>
  <si>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</si>
  <si>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</si>
  <si>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</si>
  <si>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</si>
  <si>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</si>
  <si>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</si>
  <si>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</si>
  <si>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</si>
  <si>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</si>
  <si>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</si>
  <si>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</si>
  <si>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</si>
  <si>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</si>
  <si>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</si>
  <si>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</si>
  <si>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</si>
  <si>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</si>
  <si>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</si>
  <si>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</si>
  <si>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</si>
  <si>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</si>
  <si>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</si>
  <si>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</si>
  <si>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</si>
  <si>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</si>
  <si>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</si>
  <si>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</si>
  <si>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</si>
  <si>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</si>
  <si>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</si>
  <si>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</si>
  <si>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</si>
  <si>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</si>
  <si>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</si>
  <si>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</si>
  <si>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</si>
  <si>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</si>
  <si>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</si>
  <si>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</si>
  <si>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</si>
  <si>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</si>
  <si>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</si>
  <si>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</si>
  <si>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</si>
  <si>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</si>
  <si>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</si>
  <si>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</si>
  <si>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</si>
  <si>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</si>
  <si>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</si>
  <si>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</si>
  <si>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</si>
  <si>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</si>
  <si>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</si>
  <si>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</si>
  <si>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</si>
  <si>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</si>
  <si>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</si>
  <si>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</si>
  <si>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</si>
  <si>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</si>
  <si>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</si>
  <si>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</si>
  <si>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</si>
  <si>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</si>
  <si>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</si>
  <si>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</si>
  <si>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</si>
  <si>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</si>
  <si>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</si>
  <si>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</si>
  <si>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</si>
  <si>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</si>
  <si>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</si>
  <si>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</si>
  <si>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</si>
  <si>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</si>
  <si>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</si>
  <si>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</si>
  <si>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</si>
  <si>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</si>
  <si>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</si>
  <si>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</si>
  <si>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</si>
  <si>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</si>
  <si>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</si>
  <si>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</si>
  <si>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</si>
  <si>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</si>
  <si>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</si>
  <si>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</si>
  <si>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</si>
  <si>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</si>
  <si>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</si>
  <si>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</si>
  <si>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</si>
  <si>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</si>
  <si>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</si>
  <si>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</si>
  <si>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</si>
  <si>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</si>
  <si>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</si>
  <si>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</si>
  <si>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</si>
  <si>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</si>
  <si>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</si>
  <si>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</si>
  <si>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</si>
  <si>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</si>
  <si>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</si>
  <si>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</si>
  <si>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</si>
  <si>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</si>
  <si>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</si>
  <si>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</si>
  <si>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</si>
  <si>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</si>
  <si>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</si>
  <si>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</si>
  <si>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</si>
  <si>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</si>
  <si>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</si>
  <si>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</si>
  <si>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</si>
  <si>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</si>
  <si>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</si>
  <si>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</si>
  <si>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</si>
  <si>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</si>
  <si>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</si>
  <si>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</si>
  <si>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</si>
  <si>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</si>
  <si>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</si>
  <si>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</si>
  <si>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</si>
  <si>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</si>
  <si>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</si>
  <si>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</si>
  <si>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</si>
  <si>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</si>
  <si>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</si>
  <si>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</si>
  <si>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</si>
  <si>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</si>
  <si>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</si>
  <si>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</si>
  <si>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</si>
  <si>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</si>
  <si>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</si>
  <si>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</si>
  <si>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</si>
  <si>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</si>
  <si>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</si>
  <si>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</si>
  <si>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</si>
  <si>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</si>
  <si>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</si>
  <si>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</si>
  <si>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</si>
  <si>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</si>
  <si>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</si>
  <si>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</si>
  <si>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</si>
  <si>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</si>
  <si>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</si>
  <si>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</si>
  <si>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</si>
  <si>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</si>
  <si>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</si>
  <si>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</si>
  <si>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</si>
  <si>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</si>
  <si>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</si>
  <si>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</si>
  <si>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</si>
  <si>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</si>
  <si>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</si>
  <si>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</si>
  <si>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</si>
  <si>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</si>
  <si>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</si>
  <si>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</si>
  <si>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</si>
  <si>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</si>
  <si>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</si>
  <si>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</si>
  <si>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</si>
  <si>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</si>
  <si>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</si>
  <si>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</si>
  <si>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</si>
  <si>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</si>
  <si>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</si>
  <si>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</si>
  <si>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</si>
  <si>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</si>
  <si>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</si>
  <si>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</si>
  <si>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</si>
  <si>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</si>
  <si>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</si>
  <si>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</si>
  <si>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</si>
  <si>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</si>
  <si>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</si>
  <si>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</si>
  <si>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</si>
  <si>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</si>
  <si>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</si>
  <si>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</si>
  <si>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</si>
  <si>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</si>
  <si>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</si>
  <si>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</si>
  <si>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</si>
  <si>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</si>
  <si>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</si>
  <si>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</si>
  <si>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</si>
  <si>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</si>
  <si>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</si>
  <si>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</si>
  <si>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</si>
  <si>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</si>
  <si>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</si>
  <si>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</si>
  <si>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</si>
  <si>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</si>
  <si>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</si>
  <si>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</si>
  <si>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</si>
  <si>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</si>
  <si>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</si>
  <si>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</si>
  <si>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</si>
  <si>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</si>
  <si>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</si>
  <si>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</si>
  <si>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</si>
  <si>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</si>
  <si>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</si>
  <si>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</si>
  <si>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</si>
  <si>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</si>
  <si>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</si>
  <si>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</si>
  <si>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</si>
  <si>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</si>
  <si>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</si>
  <si>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</si>
  <si>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</si>
  <si>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</si>
  <si>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</si>
  <si>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</si>
  <si>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</si>
  <si>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</si>
  <si>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</si>
  <si>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</si>
  <si>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</si>
  <si>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</si>
  <si>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</si>
  <si>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</si>
  <si>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</si>
  <si>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</si>
  <si>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</si>
  <si>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</si>
  <si>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</si>
  <si>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</si>
  <si>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</si>
  <si>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</si>
  <si>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</si>
  <si>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</si>
  <si>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</si>
  <si>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</si>
  <si>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</si>
  <si>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</si>
  <si>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</si>
  <si>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</si>
  <si>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</si>
  <si>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</si>
  <si>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</si>
  <si>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</si>
  <si>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</si>
  <si>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</si>
  <si>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</si>
  <si>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</si>
  <si>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</si>
  <si>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</si>
  <si>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</si>
  <si>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</si>
  <si>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</si>
  <si>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</si>
  <si>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</si>
  <si>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</si>
  <si>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</si>
  <si>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</si>
  <si>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</si>
  <si>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</si>
  <si>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</si>
  <si>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</si>
  <si>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</si>
  <si>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</si>
  <si>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</si>
  <si>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</si>
  <si>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</si>
  <si>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</si>
  <si>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</si>
  <si>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</si>
  <si>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</si>
  <si>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</si>
  <si>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</si>
  <si>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</si>
  <si>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</si>
  <si>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</si>
  <si>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</si>
  <si>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</si>
  <si>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</si>
  <si>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</si>
  <si>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</si>
  <si>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</si>
  <si>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</si>
  <si>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</si>
  <si>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</si>
  <si>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</si>
  <si>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</si>
  <si>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</si>
  <si>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</si>
  <si>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</si>
  <si>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</si>
  <si>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</si>
  <si>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</si>
  <si>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</si>
  <si>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</si>
  <si>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</si>
  <si>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</si>
  <si>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</si>
  <si>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</si>
  <si>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</si>
  <si>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</si>
  <si>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</si>
  <si>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</si>
  <si>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</si>
  <si>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</si>
  <si>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</si>
  <si>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</si>
  <si>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</si>
  <si>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</si>
  <si>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</si>
  <si>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</si>
  <si>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</si>
  <si>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</si>
  <si>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</si>
  <si>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</si>
  <si>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</si>
  <si>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</si>
  <si>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</si>
  <si>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</si>
  <si>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</si>
  <si>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</si>
  <si>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</si>
  <si>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</si>
  <si>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</si>
  <si>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</si>
  <si>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</si>
  <si>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</si>
  <si>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</si>
  <si>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</si>
  <si>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</si>
  <si>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</si>
  <si>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</si>
  <si>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</si>
  <si>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</si>
  <si>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</si>
  <si>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</si>
  <si>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</si>
  <si>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</si>
  <si>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</si>
  <si>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</si>
  <si>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</si>
  <si>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</si>
  <si>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</si>
  <si>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</si>
  <si>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</si>
  <si>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</si>
  <si>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</si>
  <si>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</si>
  <si>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</si>
  <si>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</si>
  <si>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</si>
  <si>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</si>
  <si>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</si>
  <si>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</si>
  <si>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</si>
  <si>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</si>
  <si>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</si>
  <si>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</si>
  <si>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</si>
  <si>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</si>
  <si>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</si>
  <si>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</si>
  <si>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</si>
  <si>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</si>
  <si>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</si>
  <si>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</si>
  <si>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</si>
  <si>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</si>
  <si>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</si>
  <si>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</si>
  <si>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</si>
  <si>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</si>
  <si>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</si>
  <si>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</si>
  <si>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</si>
  <si>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</si>
  <si>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</si>
  <si>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</si>
  <si>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</si>
  <si>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</si>
  <si>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</si>
  <si>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</si>
  <si>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</si>
  <si>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</si>
  <si>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</si>
  <si>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</si>
  <si>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</si>
  <si>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</si>
  <si>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</si>
  <si>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</si>
  <si>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</si>
  <si>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</si>
  <si>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</si>
  <si>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</si>
  <si>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</si>
  <si>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</si>
  <si>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</si>
  <si>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</si>
  <si>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</si>
  <si>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</si>
  <si>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</si>
  <si>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</si>
  <si>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</si>
  <si>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</si>
  <si>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</si>
  <si>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</si>
  <si>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</si>
  <si>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</si>
  <si>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</si>
  <si>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</si>
  <si>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</si>
  <si>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</si>
  <si>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</si>
  <si>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</si>
  <si>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</si>
  <si>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</si>
  <si>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</si>
  <si>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</si>
  <si>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</si>
  <si>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</si>
  <si>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</si>
  <si>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</si>
  <si>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</si>
  <si>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</si>
  <si>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</si>
  <si>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</si>
  <si>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</si>
  <si>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</si>
  <si>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</si>
  <si>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</si>
  <si>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</si>
  <si>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</si>
  <si>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</si>
  <si>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</si>
  <si>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</si>
  <si>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</si>
  <si>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</si>
  <si>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</si>
  <si>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</si>
  <si>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</si>
  <si>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</si>
  <si>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</si>
  <si>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</si>
  <si>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</si>
  <si>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</si>
  <si>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</si>
  <si>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</si>
  <si>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</si>
  <si>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</si>
  <si>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</si>
  <si>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</si>
  <si>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</si>
  <si>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</si>
  <si>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</si>
  <si>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</si>
  <si>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</si>
  <si>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</si>
  <si>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</si>
  <si>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</si>
  <si>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</si>
  <si>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</si>
  <si>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</si>
  <si>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</si>
  <si>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</si>
  <si>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</si>
  <si>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</si>
  <si>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</si>
  <si>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</si>
  <si>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</si>
  <si>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</si>
  <si>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</si>
  <si>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</si>
  <si>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</si>
  <si>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</si>
  <si>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</si>
  <si>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</si>
  <si>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</si>
  <si>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</si>
  <si>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</si>
  <si>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</si>
  <si>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</si>
  <si>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</si>
  <si>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</si>
  <si>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</si>
  <si>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</si>
  <si>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</si>
  <si>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</si>
  <si>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</si>
  <si>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</si>
  <si>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</si>
  <si>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</si>
  <si>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</si>
  <si>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</si>
  <si>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</si>
  <si>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</si>
  <si>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</si>
  <si>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</si>
  <si>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</si>
  <si>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</si>
  <si>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</si>
  <si>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</si>
  <si>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</si>
  <si>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</si>
  <si>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</si>
  <si>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</si>
  <si>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</si>
  <si>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</si>
  <si>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</si>
  <si>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</si>
  <si>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</si>
  <si>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</si>
  <si>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</si>
  <si>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</si>
  <si>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</si>
  <si>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</si>
  <si>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</si>
  <si>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</si>
  <si>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</si>
  <si>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</si>
  <si>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</si>
  <si>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</si>
  <si>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</si>
  <si>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</si>
  <si>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</si>
  <si>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</si>
  <si>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</si>
  <si>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</si>
  <si>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</si>
  <si>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</si>
  <si>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</si>
  <si>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</si>
  <si>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</si>
  <si>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</si>
  <si>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</si>
  <si>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</si>
  <si>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</si>
  <si>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</si>
  <si>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</si>
  <si>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</si>
  <si>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</si>
  <si>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</si>
  <si>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</si>
  <si>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</si>
  <si>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</si>
  <si>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</si>
  <si>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</si>
  <si>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</si>
  <si>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</si>
  <si>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</si>
  <si>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</si>
  <si>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</si>
  <si>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</si>
  <si>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</si>
  <si>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</si>
  <si>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</si>
  <si>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</si>
  <si>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</si>
  <si>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</si>
  <si>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</si>
  <si>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</si>
  <si>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</si>
  <si>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</si>
  <si>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</si>
  <si>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</si>
  <si>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</si>
  <si>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</si>
  <si>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</si>
  <si>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</si>
  <si>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</si>
  <si>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</si>
  <si>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</si>
  <si>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</si>
  <si>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</si>
  <si>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</si>
  <si>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</si>
  <si>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</si>
  <si>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</si>
  <si>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</si>
  <si>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</si>
  <si>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</si>
  <si>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</si>
  <si>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</si>
  <si>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</si>
  <si>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</si>
  <si>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</si>
  <si>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</si>
  <si>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</si>
  <si>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</si>
  <si>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</si>
  <si>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</si>
  <si>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</si>
  <si>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</si>
  <si>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</si>
  <si>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</si>
  <si>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</si>
  <si>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</si>
  <si>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</si>
  <si>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</si>
  <si>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</si>
  <si>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</si>
  <si>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</si>
  <si>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</si>
  <si>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</si>
  <si>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</si>
  <si>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</si>
  <si>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</si>
  <si>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</si>
  <si>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</si>
  <si>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</si>
  <si>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</si>
  <si>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</si>
  <si>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</si>
  <si>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</si>
  <si>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</si>
  <si>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</si>
  <si>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</si>
  <si>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</si>
  <si>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</si>
  <si>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</si>
  <si>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</si>
  <si>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</si>
  <si>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</si>
  <si>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</si>
  <si>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</si>
  <si>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</si>
  <si>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</si>
  <si>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</si>
  <si>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</si>
  <si>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</si>
  <si>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</si>
  <si>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</si>
  <si>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</si>
  <si>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</si>
  <si>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</si>
  <si>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</si>
  <si>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</si>
  <si>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</si>
  <si>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</si>
  <si>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</si>
  <si>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</si>
  <si>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</si>
  <si>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</si>
  <si>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</si>
  <si>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</si>
  <si>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</si>
  <si>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</si>
  <si>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</si>
  <si>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</si>
  <si>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</si>
  <si>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</si>
  <si>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</si>
  <si>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</si>
  <si>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</si>
  <si>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</si>
  <si>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</si>
  <si>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</si>
  <si>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</si>
  <si>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</si>
  <si>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</si>
  <si>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</si>
  <si>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</si>
  <si>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</si>
  <si>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</si>
  <si>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</si>
  <si>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</si>
  <si>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</si>
  <si>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</si>
  <si>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</si>
  <si>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</si>
  <si>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</si>
  <si>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</si>
  <si>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</si>
  <si>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</si>
  <si>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</si>
  <si>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</si>
  <si>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</si>
  <si>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</si>
  <si>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</si>
  <si>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</si>
  <si>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</si>
  <si>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</si>
  <si>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</si>
  <si>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</si>
  <si>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</si>
  <si>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</si>
  <si>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</si>
  <si>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</si>
  <si>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</si>
  <si>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</si>
  <si>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</si>
  <si>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</si>
  <si>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</si>
  <si>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</si>
  <si>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</si>
  <si>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</si>
  <si>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</si>
  <si>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</si>
  <si>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</si>
  <si>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</si>
  <si>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</si>
  <si>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</si>
  <si>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</si>
  <si>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</si>
  <si>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</si>
  <si>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</si>
  <si>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</si>
  <si>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</si>
  <si>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</si>
  <si>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</si>
  <si>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</si>
  <si>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</si>
  <si>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</si>
  <si>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</si>
  <si>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</si>
  <si>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</si>
  <si>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</si>
  <si>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</si>
  <si>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</si>
  <si>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</si>
  <si>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</si>
  <si>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</si>
  <si>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</si>
  <si>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</si>
  <si>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</si>
  <si>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</si>
  <si>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</si>
  <si>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</si>
  <si>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</si>
  <si>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</si>
  <si>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</si>
  <si>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</si>
  <si>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</si>
  <si>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</si>
  <si>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</si>
  <si>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</si>
  <si>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</si>
  <si>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</si>
  <si>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</si>
  <si>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</si>
  <si>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</si>
  <si>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</si>
  <si>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</si>
  <si>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</si>
  <si>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</si>
  <si>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</si>
  <si>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</si>
  <si>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</si>
  <si>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</si>
  <si>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</si>
  <si>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</si>
  <si>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</si>
  <si>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</si>
  <si>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</si>
  <si>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</si>
  <si>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</si>
  <si>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</si>
  <si>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</si>
  <si>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</si>
  <si>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</si>
  <si>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</si>
  <si>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</si>
  <si>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</si>
  <si>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</si>
  <si>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</si>
  <si>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</si>
  <si>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</si>
  <si>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</si>
  <si>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</si>
  <si>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</si>
  <si>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</si>
  <si>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</si>
  <si>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</si>
  <si>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</si>
  <si>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</si>
  <si>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</si>
  <si>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</si>
  <si>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</si>
  <si>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</si>
  <si>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</si>
  <si>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</si>
  <si>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</si>
  <si>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</si>
  <si>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</si>
  <si>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</si>
  <si>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</si>
  <si>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</si>
  <si>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</si>
  <si>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</si>
  <si>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</si>
  <si>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</si>
  <si>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</si>
  <si>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</si>
  <si>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</si>
  <si>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</si>
  <si>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</si>
  <si>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</si>
  <si>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</si>
  <si>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</si>
  <si>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</si>
  <si>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</si>
  <si>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</si>
  <si>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</si>
  <si>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</si>
  <si>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</si>
  <si>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</si>
  <si>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</si>
  <si>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</si>
  <si>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</si>
  <si>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</si>
  <si>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</si>
  <si>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</si>
  <si>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</si>
  <si>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</si>
  <si>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</si>
  <si>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</si>
  <si>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</si>
  <si>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</si>
  <si>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</si>
  <si>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</si>
  <si>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</si>
  <si>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</si>
  <si>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</si>
  <si>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</si>
  <si>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</si>
  <si>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</si>
  <si>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</si>
  <si>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</si>
  <si>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</si>
  <si>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</si>
  <si>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</si>
  <si>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</si>
  <si>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</si>
  <si>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</si>
  <si>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</si>
  <si>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</si>
  <si>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</si>
  <si>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</si>
  <si>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</si>
  <si>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</si>
  <si>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</si>
  <si>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</si>
  <si>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</si>
  <si>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</si>
  <si>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</si>
  <si>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</si>
  <si>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</si>
  <si>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</si>
  <si>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</si>
  <si>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</si>
  <si>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</si>
  <si>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</si>
  <si>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</si>
  <si>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</si>
  <si>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</si>
  <si>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</si>
  <si>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</si>
  <si>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</si>
  <si>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</si>
  <si>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</si>
  <si>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</si>
  <si>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</si>
  <si>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</si>
  <si>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</si>
  <si>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</si>
  <si>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</si>
  <si>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</si>
  <si>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</si>
  <si>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</si>
  <si>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</si>
  <si>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</si>
  <si>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</si>
  <si>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</si>
  <si>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</si>
  <si>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</si>
  <si>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</si>
  <si>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</si>
  <si>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</si>
  <si>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</si>
  <si>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</si>
  <si>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</si>
  <si>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</si>
  <si>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</si>
  <si>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</si>
  <si>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</si>
  <si>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</si>
  <si>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</si>
  <si>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</si>
  <si>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</si>
  <si>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</si>
  <si>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</si>
  <si>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</si>
  <si>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</si>
  <si>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</si>
  <si>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</si>
  <si>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</si>
  <si>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</si>
  <si>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</si>
  <si>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</si>
  <si>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</si>
  <si>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</si>
  <si>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</si>
  <si>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</si>
  <si>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</si>
  <si>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</si>
  <si>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</si>
  <si>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</si>
  <si>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</si>
  <si>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</si>
  <si>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</si>
  <si>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</si>
  <si>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</si>
  <si>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</si>
  <si>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</si>
  <si>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</si>
  <si>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</si>
  <si>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</si>
  <si>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</si>
  <si>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</si>
  <si>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</si>
  <si>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</si>
  <si>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</si>
  <si>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</si>
  <si>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</si>
  <si>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</si>
  <si>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</si>
  <si>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</si>
  <si>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</si>
  <si>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</si>
  <si>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</si>
  <si>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</si>
  <si>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</si>
  <si>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</si>
  <si>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</si>
  <si>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</si>
  <si>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</si>
  <si>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</si>
  <si>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</si>
  <si>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</si>
  <si>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</si>
  <si>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</si>
  <si>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</si>
  <si>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</si>
  <si>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</si>
  <si>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</si>
  <si>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</si>
  <si>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</si>
  <si>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</si>
  <si>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</si>
  <si>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</si>
  <si>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</si>
  <si>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</si>
  <si>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</si>
  <si>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</si>
  <si>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</si>
  <si>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</si>
  <si>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</si>
  <si>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</si>
  <si>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</si>
  <si>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</si>
  <si>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</si>
  <si>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</si>
  <si>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</si>
  <si>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</si>
  <si>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</si>
  <si>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</si>
  <si>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</si>
  <si>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</si>
  <si>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</si>
  <si>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</si>
  <si>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</si>
  <si>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</si>
  <si>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</si>
  <si>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</si>
  <si>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</si>
  <si>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</si>
  <si>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</si>
  <si>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</si>
  <si>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</si>
  <si>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</si>
  <si>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</si>
  <si>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</si>
  <si>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</si>
  <si>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</si>
  <si>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</si>
  <si>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</si>
  <si>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</si>
  <si>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</si>
  <si>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</si>
  <si>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</si>
  <si>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</si>
  <si>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</si>
  <si>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</si>
  <si>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</si>
  <si>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</si>
  <si>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</si>
  <si>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</si>
  <si>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</si>
  <si>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</si>
  <si>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</si>
  <si>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</si>
  <si>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</si>
  <si>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</si>
  <si>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</si>
  <si>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</si>
  <si>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</si>
  <si>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</si>
  <si>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</si>
  <si>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</si>
  <si>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</si>
  <si>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</si>
  <si>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</si>
  <si>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</si>
  <si>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</si>
  <si>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</si>
  <si>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</si>
  <si>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</si>
  <si>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</si>
  <si>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</si>
  <si>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</si>
  <si>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</si>
  <si>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</si>
  <si>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</si>
  <si>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</si>
  <si>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</si>
  <si>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</si>
  <si>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</si>
  <si>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</si>
  <si>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</si>
  <si>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</si>
  <si>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</si>
  <si>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</si>
  <si>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</si>
  <si>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</si>
  <si>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</si>
  <si>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</si>
  <si>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</si>
  <si>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</si>
  <si>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</si>
  <si>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</si>
  <si>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</si>
  <si>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</si>
  <si>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</si>
  <si>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</si>
  <si>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</si>
  <si>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</si>
  <si>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</si>
  <si>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</si>
  <si>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</si>
  <si>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</si>
  <si>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</si>
  <si>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</si>
  <si>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</si>
  <si>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</si>
  <si>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</si>
  <si>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</si>
  <si>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</si>
  <si>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</si>
  <si>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</si>
  <si>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</si>
  <si>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</si>
  <si>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</si>
  <si>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</si>
  <si>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</si>
  <si>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</si>
  <si>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</si>
  <si>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</si>
  <si>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</si>
  <si>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</si>
  <si>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</si>
  <si>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</si>
  <si>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</si>
  <si>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</si>
  <si>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</si>
  <si>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</si>
  <si>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</si>
  <si>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</si>
  <si>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</si>
  <si>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</si>
  <si>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</si>
  <si>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</si>
  <si>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</si>
  <si>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</si>
  <si>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</si>
  <si>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</si>
  <si>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</si>
  <si>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</si>
  <si>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</si>
  <si>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</si>
  <si>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</si>
  <si>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</si>
  <si>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</si>
  <si>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</si>
  <si>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</si>
  <si>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</si>
  <si>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</si>
  <si>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</si>
  <si>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</si>
  <si>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</si>
  <si>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</si>
  <si>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</si>
  <si>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</si>
  <si>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</si>
  <si>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</si>
  <si>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</si>
  <si>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</si>
  <si>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</si>
  <si>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</si>
  <si>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</si>
  <si>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</si>
  <si>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</si>
  <si>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</si>
  <si>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</si>
  <si>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</si>
  <si>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</si>
  <si>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</si>
  <si>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</si>
  <si>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</si>
  <si>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</si>
  <si>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</si>
  <si>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</si>
  <si>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</si>
  <si>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</si>
  <si>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</si>
  <si>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</si>
  <si>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</si>
  <si>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</si>
  <si>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</si>
  <si>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</si>
  <si>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</si>
  <si>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</si>
  <si>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</si>
  <si>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</si>
  <si>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</si>
  <si>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</si>
  <si>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</si>
  <si>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</si>
  <si>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</si>
  <si>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</si>
  <si>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</si>
  <si>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</si>
  <si>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</si>
  <si>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</si>
  <si>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</si>
  <si>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</si>
  <si>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</si>
  <si>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</si>
  <si>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</si>
  <si>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</si>
  <si>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</si>
  <si>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</si>
  <si>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</si>
  <si>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</si>
  <si>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</si>
  <si>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</si>
  <si>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</si>
  <si>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</si>
  <si>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</si>
  <si>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</si>
  <si>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</si>
  <si>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</si>
  <si>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</si>
  <si>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</si>
  <si>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</si>
  <si>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</si>
  <si>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</si>
  <si>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</si>
  <si>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</si>
  <si>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</si>
  <si>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</si>
  <si>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</si>
  <si>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</si>
  <si>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</si>
  <si>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</si>
  <si>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</si>
  <si>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</si>
  <si>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</si>
  <si>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</si>
  <si>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</si>
  <si>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</si>
  <si>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</si>
  <si>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</si>
  <si>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</si>
  <si>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</si>
  <si>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</si>
  <si>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</si>
  <si>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</si>
  <si>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</si>
  <si>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</si>
  <si>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</si>
  <si>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</si>
  <si>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</si>
  <si>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</si>
  <si>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</si>
  <si>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</si>
  <si>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</si>
  <si>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</si>
  <si>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</si>
  <si>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</si>
  <si>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</si>
  <si>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</si>
  <si>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</si>
  <si>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</si>
  <si>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</si>
  <si>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</si>
  <si>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</si>
  <si>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</si>
  <si>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</si>
  <si>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</si>
  <si>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</si>
  <si>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</si>
  <si>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</si>
  <si>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</si>
  <si>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</si>
  <si>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</si>
  <si>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</si>
  <si>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</si>
  <si>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</si>
  <si>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</si>
  <si>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</si>
  <si>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</si>
  <si>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</si>
  <si>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</si>
  <si>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</si>
  <si>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</si>
  <si>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</si>
  <si>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</si>
  <si>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</si>
  <si>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</si>
  <si>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</si>
  <si>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</si>
  <si>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</si>
  <si>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</si>
  <si>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</si>
  <si>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</si>
  <si>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</si>
  <si>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</si>
  <si>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</si>
  <si>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</si>
  <si>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</si>
  <si>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</si>
  <si>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</si>
  <si>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</si>
  <si>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</si>
  <si>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</si>
  <si>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</si>
  <si>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</si>
  <si>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</si>
  <si>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</si>
  <si>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</si>
  <si>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</si>
  <si>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</si>
  <si>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</si>
  <si>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</si>
  <si>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</si>
  <si>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</si>
  <si>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</si>
  <si>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</si>
  <si>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</si>
  <si>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</si>
  <si>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</si>
  <si>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</si>
  <si>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</si>
  <si>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</si>
  <si>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</si>
  <si>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</si>
  <si>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</si>
  <si>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</si>
  <si>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</si>
  <si>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</si>
  <si>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</si>
  <si>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</si>
  <si>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</si>
  <si>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</si>
  <si>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</si>
  <si>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</si>
  <si>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</si>
  <si>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</si>
  <si>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</si>
  <si>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</si>
  <si>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</si>
  <si>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</si>
  <si>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</si>
  <si>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</si>
  <si>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</si>
  <si>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</si>
  <si>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</si>
  <si>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</si>
  <si>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</si>
  <si>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</si>
  <si>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</si>
  <si>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</si>
  <si>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</si>
  <si>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</si>
  <si>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</si>
  <si>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</si>
  <si>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</si>
  <si>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</si>
  <si>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</si>
  <si>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</si>
  <si>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</si>
  <si>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</si>
  <si>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</si>
  <si>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</si>
  <si>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</si>
  <si>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</si>
  <si>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</si>
  <si>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</si>
  <si>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</si>
  <si>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</si>
  <si>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</si>
  <si>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</si>
  <si>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</si>
  <si>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</si>
  <si>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</si>
  <si>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</si>
  <si>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</si>
  <si>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</si>
  <si>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</si>
  <si>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</si>
  <si>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</si>
  <si>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</si>
  <si>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</si>
  <si>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</si>
  <si>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</si>
  <si>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</si>
  <si>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</si>
  <si>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</si>
  <si>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</si>
  <si>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</si>
  <si>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</si>
  <si>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</si>
  <si>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</si>
  <si>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</si>
  <si>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</si>
  <si>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</si>
  <si>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</si>
  <si>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</si>
  <si>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</si>
  <si>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</si>
  <si>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</si>
  <si>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</si>
  <si>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</si>
  <si>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</si>
  <si>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</si>
  <si>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</si>
  <si>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</si>
  <si>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</si>
  <si>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</si>
  <si>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</si>
  <si>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</si>
  <si>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</si>
  <si>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</si>
  <si>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</si>
  <si>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</si>
  <si>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</si>
  <si>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</si>
  <si>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</si>
  <si>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</si>
  <si>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</si>
  <si>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</si>
  <si>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</si>
  <si>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</si>
  <si>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</si>
  <si>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</si>
  <si>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</si>
  <si>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</si>
  <si>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</si>
  <si>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</si>
  <si>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</si>
  <si>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</si>
  <si>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</si>
  <si>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</si>
  <si>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</si>
  <si>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</si>
  <si>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</si>
  <si>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</si>
  <si>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</si>
  <si>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</si>
  <si>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</si>
  <si>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</si>
  <si>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</si>
  <si>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</si>
  <si>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</si>
  <si>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</si>
  <si>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</si>
  <si>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</si>
  <si>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</si>
  <si>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</si>
  <si>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</si>
  <si>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</si>
  <si>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</si>
  <si>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</si>
  <si>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</si>
  <si>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</si>
  <si>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</si>
  <si>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</si>
  <si>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</si>
  <si>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</si>
  <si>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</si>
  <si>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</si>
  <si>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</si>
  <si>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</si>
  <si>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</si>
  <si>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</si>
  <si>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</si>
  <si>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</si>
  <si>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</si>
  <si>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</si>
  <si>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</si>
  <si>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</si>
  <si>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</si>
  <si>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</si>
  <si>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</si>
  <si>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</si>
  <si>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</si>
  <si>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</si>
  <si>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</si>
  <si>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</si>
  <si>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</si>
  <si>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</si>
  <si>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</si>
  <si>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</si>
  <si>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</si>
  <si>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</si>
  <si>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</si>
  <si>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</si>
  <si>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</si>
  <si>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</si>
  <si>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</si>
  <si>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</si>
  <si>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</si>
  <si>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</si>
  <si>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</si>
  <si>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</si>
  <si>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</si>
  <si>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</si>
  <si>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</si>
  <si>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</si>
  <si>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</si>
  <si>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</si>
  <si>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</si>
  <si>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</si>
  <si>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</si>
  <si>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</si>
  <si>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</si>
  <si>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</si>
  <si>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</si>
  <si>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</si>
  <si>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</si>
  <si>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</si>
  <si>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</si>
  <si>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</si>
  <si>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</si>
  <si>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</si>
  <si>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</si>
  <si>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</si>
  <si>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</si>
  <si>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</si>
  <si>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</si>
  <si>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</si>
  <si>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</si>
  <si>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</si>
  <si>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</si>
  <si>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</si>
  <si>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</si>
  <si>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</si>
  <si>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</si>
  <si>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</si>
  <si>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</si>
  <si>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</si>
  <si>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</si>
  <si>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</si>
  <si>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</si>
  <si>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</si>
  <si>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</si>
  <si>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</si>
  <si>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</si>
  <si>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</si>
  <si>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</si>
  <si>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</si>
  <si>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</si>
  <si>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</si>
  <si>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</si>
  <si>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</si>
  <si>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</si>
  <si>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</si>
  <si>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</si>
  <si>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</si>
  <si>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</si>
  <si>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</si>
  <si>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</si>
  <si>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</si>
  <si>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</si>
  <si>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</si>
  <si>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</si>
  <si>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</si>
  <si>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</si>
  <si>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</si>
  <si>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</si>
  <si>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</si>
  <si>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</si>
  <si>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</si>
  <si>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</si>
  <si>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</si>
  <si>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</si>
  <si>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</si>
  <si>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</si>
  <si>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</si>
  <si>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</si>
  <si>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</si>
  <si>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</si>
  <si>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</si>
  <si>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</si>
  <si>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</si>
  <si>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</si>
  <si>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</si>
  <si>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</si>
  <si>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</si>
  <si>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</si>
  <si>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</si>
  <si>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</si>
  <si>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</si>
  <si>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</si>
  <si>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</si>
  <si>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</si>
  <si>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</si>
  <si>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</si>
  <si>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</si>
  <si>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</si>
  <si>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</si>
  <si>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</si>
  <si>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</si>
  <si>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</si>
  <si>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</si>
  <si>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</si>
  <si>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</si>
  <si>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</si>
  <si>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</si>
  <si>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</si>
  <si>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</si>
  <si>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</si>
  <si>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</si>
  <si>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</si>
  <si>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</si>
  <si>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</si>
  <si>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</si>
  <si>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</si>
  <si>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</si>
  <si>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</si>
  <si>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</si>
  <si>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</si>
  <si>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</si>
  <si>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</si>
  <si>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</si>
  <si>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</si>
  <si>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</si>
  <si>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</si>
  <si>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</si>
  <si>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</si>
  <si>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</si>
  <si>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</si>
  <si>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</si>
  <si>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</si>
  <si>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</si>
  <si>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</si>
  <si>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</si>
  <si>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</si>
  <si>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</si>
  <si>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</si>
  <si>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</si>
  <si>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</si>
  <si>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</si>
  <si>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</si>
  <si>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</si>
  <si>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</si>
  <si>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</si>
  <si>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</si>
  <si>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</si>
  <si>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</si>
  <si>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</si>
  <si>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</si>
  <si>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</si>
  <si>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</si>
  <si>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</si>
  <si>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</si>
  <si>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</si>
  <si>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</si>
  <si>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</si>
  <si>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</si>
  <si>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</si>
  <si>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</si>
  <si>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</si>
  <si>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</si>
  <si>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</si>
  <si>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</si>
  <si>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</si>
  <si>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</si>
  <si>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</si>
  <si>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</si>
  <si>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</si>
  <si>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</si>
  <si>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</si>
  <si>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</si>
  <si>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</si>
  <si>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</si>
  <si>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</si>
  <si>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</si>
  <si>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</si>
  <si>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</si>
  <si>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</si>
  <si>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</si>
  <si>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</si>
  <si>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</si>
  <si>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</si>
  <si>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</si>
  <si>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</si>
  <si>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</si>
  <si>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</si>
  <si>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</si>
  <si>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</si>
  <si>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</si>
  <si>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</si>
  <si>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</si>
  <si>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</si>
  <si>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</si>
  <si>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</si>
  <si>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</si>
  <si>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</si>
  <si>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</si>
  <si>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</si>
  <si>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</si>
  <si>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</si>
  <si>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</si>
  <si>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</si>
  <si>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</si>
  <si>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</si>
  <si>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</si>
  <si>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</si>
  <si>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</si>
  <si>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</si>
  <si>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</si>
  <si>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</si>
  <si>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</si>
  <si>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</si>
  <si>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</si>
  <si>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</si>
  <si>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</si>
  <si>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</si>
  <si>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</si>
  <si>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</si>
  <si>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</si>
  <si>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</si>
  <si>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</si>
  <si>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</si>
  <si>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</si>
  <si>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</si>
  <si>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</si>
  <si>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</si>
  <si>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</si>
  <si>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</si>
  <si>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</si>
  <si>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</si>
  <si>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</si>
  <si>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</si>
  <si>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</si>
  <si>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</si>
  <si>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</si>
  <si>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</si>
  <si>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</si>
  <si>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</si>
  <si>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</si>
  <si>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</si>
  <si>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</si>
  <si>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</si>
  <si>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</si>
  <si>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</si>
  <si>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</si>
  <si>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</si>
  <si>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</si>
  <si>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</si>
  <si>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</si>
  <si>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</si>
  <si>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</si>
  <si>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</si>
  <si>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</si>
  <si>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</si>
  <si>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</si>
  <si>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</si>
  <si>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</si>
  <si>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</si>
  <si>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</si>
  <si>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</si>
  <si>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</si>
  <si>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</si>
  <si>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</si>
  <si>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</si>
  <si>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</si>
  <si>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</si>
  <si>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</si>
  <si>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</si>
  <si>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</si>
  <si>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</si>
  <si>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</si>
  <si>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</si>
  <si>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</si>
  <si>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</si>
  <si>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</si>
  <si>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</si>
  <si>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</si>
  <si>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</si>
  <si>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</si>
  <si>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</si>
  <si>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</si>
  <si>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</si>
  <si>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</si>
  <si>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</si>
  <si>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</si>
  <si>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</si>
  <si>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</si>
  <si>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</si>
  <si>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</si>
  <si>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</si>
  <si>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</si>
  <si>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</si>
  <si>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</si>
  <si>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</si>
  <si>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</si>
  <si>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</si>
  <si>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</si>
  <si>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</si>
  <si>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</si>
  <si>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</si>
  <si>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</si>
  <si>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</si>
  <si>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</si>
  <si>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</si>
  <si>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</si>
  <si>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</si>
  <si>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</si>
  <si>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</si>
  <si>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</si>
  <si>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</si>
  <si>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</si>
  <si>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</si>
  <si>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</si>
  <si>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</si>
  <si>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</si>
  <si>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</si>
  <si>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</si>
  <si>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</si>
  <si>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</si>
  <si>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</si>
  <si>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</si>
  <si>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</si>
  <si>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</si>
  <si>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</si>
  <si>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</si>
  <si>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</si>
  <si>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</si>
  <si>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</si>
  <si>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</si>
  <si>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</si>
  <si>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</si>
  <si>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</si>
  <si>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</si>
  <si>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</si>
  <si>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</si>
  <si>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</si>
  <si>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</si>
  <si>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</si>
  <si>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</si>
  <si>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</si>
  <si>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</si>
  <si>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</si>
  <si>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</si>
  <si>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</si>
  <si>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</si>
  <si>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</si>
  <si>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</si>
  <si>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</si>
  <si>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</si>
  <si>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</si>
  <si>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</si>
  <si>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</si>
  <si>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</si>
  <si>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</si>
  <si>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</si>
  <si>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</si>
  <si>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</si>
  <si>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</si>
  <si>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</si>
  <si>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</si>
  <si>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</si>
  <si>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</si>
  <si>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</si>
  <si>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</si>
  <si>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</si>
  <si>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</si>
  <si>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</si>
  <si>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</si>
  <si>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</si>
  <si>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</si>
  <si>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</si>
  <si>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</si>
  <si>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</si>
  <si>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</si>
  <si>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</si>
  <si>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</si>
  <si>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</si>
  <si>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</si>
  <si>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</si>
  <si>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</si>
  <si>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</si>
  <si>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</si>
  <si>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</si>
  <si>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</si>
  <si>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</si>
  <si>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</si>
  <si>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</si>
  <si>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</si>
  <si>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</si>
  <si>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</si>
  <si>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</si>
  <si>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</si>
  <si>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</si>
  <si>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</si>
  <si>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</si>
  <si>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</si>
  <si>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</si>
  <si>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</si>
  <si>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</si>
  <si>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</si>
  <si>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</si>
  <si>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</si>
  <si>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</si>
  <si>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</si>
  <si>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</si>
  <si>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</si>
  <si>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</si>
  <si>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</si>
  <si>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</si>
  <si>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</si>
  <si>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</si>
  <si>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</si>
  <si>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</si>
  <si>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</si>
  <si>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</si>
  <si>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</si>
  <si>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</si>
  <si>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</si>
  <si>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</si>
  <si>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</si>
  <si>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</si>
  <si>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</si>
  <si>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</si>
  <si>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</si>
  <si>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</si>
  <si>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</si>
  <si>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</si>
  <si>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</si>
  <si>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</si>
  <si>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</si>
  <si>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</si>
  <si>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</si>
  <si>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</si>
  <si>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</si>
  <si>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</si>
  <si>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</si>
  <si>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</si>
  <si>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</si>
  <si>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</si>
  <si>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</si>
  <si>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</si>
  <si>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</si>
  <si>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</si>
  <si>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</si>
  <si>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</si>
  <si>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</si>
  <si>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</si>
  <si>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</si>
  <si>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</si>
  <si>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</si>
  <si>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</si>
  <si>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</si>
  <si>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</si>
  <si>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</si>
  <si>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</si>
  <si>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</si>
  <si>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</si>
  <si>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</si>
  <si>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</si>
  <si>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</si>
  <si>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</si>
  <si>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</si>
  <si>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</si>
  <si>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</si>
  <si>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</si>
  <si>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</si>
  <si>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</si>
  <si>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</si>
  <si>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</si>
  <si>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</si>
  <si>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</si>
  <si>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</si>
  <si>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</si>
  <si>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</si>
  <si>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</si>
  <si>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</si>
  <si>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</si>
  <si>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</si>
  <si>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</si>
  <si>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</si>
  <si>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</si>
  <si>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</si>
  <si>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</si>
  <si>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</si>
  <si>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</si>
  <si>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</si>
  <si>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</si>
  <si>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</si>
  <si>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</si>
  <si>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</si>
  <si>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</si>
  <si>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</si>
  <si>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</si>
  <si>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</si>
  <si>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</si>
  <si>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</si>
  <si>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</si>
  <si>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</si>
  <si>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</si>
  <si>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</si>
  <si>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</si>
  <si>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</si>
  <si>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</si>
  <si>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</si>
  <si>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</si>
  <si>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</si>
  <si>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</si>
  <si>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</si>
  <si>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</si>
  <si>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</si>
  <si>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</si>
  <si>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</si>
  <si>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</si>
  <si>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</si>
  <si>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</si>
  <si>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</si>
  <si>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</si>
  <si>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</si>
  <si>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</si>
  <si>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</si>
  <si>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</si>
  <si>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</si>
  <si>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</si>
  <si>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</si>
  <si>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</si>
  <si>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</si>
  <si>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</si>
  <si>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</si>
  <si>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</si>
  <si>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</si>
  <si>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</si>
  <si>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</si>
  <si>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</si>
  <si>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</si>
  <si>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</si>
  <si>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</si>
  <si>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</si>
  <si>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</si>
  <si>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</si>
  <si>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</si>
  <si>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</si>
  <si>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</si>
  <si>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</si>
  <si>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</si>
  <si>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</si>
  <si>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</si>
  <si>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</si>
  <si>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</si>
  <si>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</si>
  <si>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</si>
  <si>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</si>
  <si>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</si>
  <si>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</si>
  <si>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</si>
  <si>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</si>
  <si>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</si>
  <si>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</si>
  <si>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</si>
  <si>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</si>
  <si>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</si>
  <si>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</si>
  <si>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</si>
  <si>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</si>
  <si>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</si>
  <si>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</si>
  <si>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</si>
  <si>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</si>
  <si>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</si>
  <si>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</si>
  <si>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</si>
  <si>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</si>
  <si>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</si>
  <si>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</si>
  <si>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</si>
  <si>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</si>
  <si>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</si>
  <si>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</si>
  <si>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</si>
  <si>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</si>
  <si>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</si>
  <si>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</si>
  <si>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</si>
  <si>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</si>
  <si>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</si>
  <si>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</si>
  <si>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</si>
  <si>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</si>
  <si>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</si>
  <si>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</si>
  <si>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</si>
  <si>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</si>
  <si>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</si>
  <si>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</si>
  <si>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</si>
  <si>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</si>
  <si>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</si>
  <si>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</si>
  <si>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</si>
  <si>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</si>
  <si>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</si>
  <si>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</si>
  <si>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</si>
  <si>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</si>
  <si>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</si>
  <si>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</si>
  <si>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</si>
  <si>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</si>
  <si>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</si>
  <si>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</si>
  <si>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</si>
  <si>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</si>
  <si>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</si>
  <si>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</si>
  <si>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</si>
  <si>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</si>
  <si>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</si>
  <si>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</si>
  <si>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</si>
  <si>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</si>
  <si>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</si>
  <si>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</si>
  <si>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</si>
  <si>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</si>
  <si>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</si>
  <si>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</si>
  <si>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</si>
  <si>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</si>
  <si>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</si>
  <si>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</si>
  <si>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</si>
  <si>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</si>
  <si>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</si>
  <si>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</si>
  <si>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</si>
  <si>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</si>
  <si>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</si>
  <si>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</si>
  <si>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</si>
  <si>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</si>
  <si>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</si>
  <si>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</si>
  <si>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</si>
  <si>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</si>
  <si>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</si>
  <si>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</si>
  <si>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</si>
  <si>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</si>
  <si>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</si>
  <si>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</si>
  <si>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</si>
  <si>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</si>
  <si>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</si>
  <si>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</si>
  <si>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</si>
  <si>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</si>
  <si>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</si>
  <si>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</si>
  <si>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</si>
  <si>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</si>
  <si>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</si>
  <si>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</si>
  <si>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</si>
  <si>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</si>
  <si>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</si>
  <si>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</si>
  <si>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</si>
  <si>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</si>
  <si>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</si>
  <si>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</si>
  <si>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</si>
  <si>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</si>
  <si>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</si>
  <si>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</si>
  <si>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</si>
  <si>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</si>
  <si>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</si>
  <si>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</si>
  <si>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</si>
  <si>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</si>
  <si>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</si>
  <si>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</si>
  <si>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</si>
  <si>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</si>
  <si>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</si>
  <si>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</si>
  <si>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</si>
  <si>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</si>
  <si>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</si>
  <si>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</si>
  <si>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</si>
  <si>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</si>
  <si>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</si>
  <si>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</si>
  <si>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</si>
  <si>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</si>
  <si>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</si>
  <si>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</si>
  <si>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</si>
  <si>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</si>
  <si>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</si>
  <si>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</si>
  <si>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</si>
  <si>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</si>
  <si>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</si>
  <si>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</si>
  <si>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</si>
  <si>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</si>
  <si>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</si>
  <si>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</si>
  <si>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</si>
  <si>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</si>
  <si>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</si>
  <si>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</si>
  <si>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</si>
  <si>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</si>
  <si>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</si>
  <si>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</si>
  <si>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</si>
  <si>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</si>
  <si>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</si>
  <si>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</si>
  <si>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</si>
  <si>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</si>
  <si>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</si>
  <si>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</si>
  <si>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</si>
  <si>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</si>
  <si>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</si>
  <si>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</si>
  <si>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</si>
  <si>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</si>
  <si>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</si>
  <si>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</si>
  <si>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</si>
  <si>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</si>
  <si>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</si>
  <si>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</si>
  <si>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</si>
  <si>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</si>
  <si>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</si>
  <si>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</si>
  <si>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</si>
  <si>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</si>
  <si>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</si>
  <si>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</si>
  <si>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</si>
  <si>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</si>
  <si>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</si>
  <si>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</si>
  <si>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</si>
  <si>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</si>
  <si>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</si>
  <si>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</si>
  <si>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</si>
  <si>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</si>
  <si>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</si>
  <si>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</si>
  <si>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</si>
  <si>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</si>
  <si>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</si>
  <si>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</si>
  <si>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</si>
  <si>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</si>
  <si>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</si>
  <si>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</si>
  <si>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</si>
  <si>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</si>
  <si>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</si>
  <si>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</si>
  <si>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</si>
  <si>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</si>
  <si>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</si>
  <si>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</si>
  <si>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</si>
  <si>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</si>
  <si>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</si>
  <si>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</si>
  <si>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</si>
  <si>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</si>
  <si>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</si>
  <si>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</si>
  <si>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</si>
  <si>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</si>
  <si>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</si>
  <si>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</si>
  <si>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</si>
  <si>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</si>
  <si>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</si>
  <si>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</si>
  <si>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</si>
  <si>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</si>
  <si>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</si>
  <si>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</si>
  <si>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</si>
  <si>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</si>
  <si>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</si>
  <si>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</si>
  <si>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</si>
  <si>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</si>
  <si>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</si>
  <si>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</si>
  <si>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</si>
  <si>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</si>
  <si>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</si>
  <si>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</si>
  <si>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</si>
  <si>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</si>
  <si>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</si>
  <si>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</si>
  <si>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</si>
  <si>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</si>
  <si>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</si>
  <si>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</si>
  <si>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</si>
  <si>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</si>
  <si>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</si>
  <si>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</si>
  <si>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</si>
  <si>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</si>
  <si>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</si>
  <si>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</si>
  <si>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</si>
  <si>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</si>
  <si>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</si>
  <si>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</si>
  <si>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</si>
  <si>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</si>
  <si>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</si>
  <si>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</si>
  <si>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</si>
  <si>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</si>
  <si>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</si>
  <si>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</si>
  <si>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</si>
  <si>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</si>
  <si>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</si>
  <si>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</si>
  <si>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</si>
  <si>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</si>
  <si>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</si>
  <si>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</si>
  <si>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</si>
  <si>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</si>
  <si>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</si>
  <si>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</si>
  <si>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</si>
  <si>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</si>
  <si>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</si>
  <si>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</si>
  <si>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</si>
  <si>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</si>
  <si>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</si>
  <si>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</si>
  <si>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</si>
  <si>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</si>
  <si>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</si>
  <si>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</si>
  <si>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</si>
  <si>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</si>
  <si>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</si>
  <si>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</si>
  <si>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</si>
  <si>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</si>
  <si>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</si>
  <si>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</si>
  <si>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</si>
  <si>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</si>
  <si>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</si>
  <si>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</si>
  <si>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</si>
  <si>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</si>
  <si>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</si>
  <si>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</si>
  <si>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</si>
  <si>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</si>
  <si>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</si>
  <si>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</si>
  <si>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</si>
  <si>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</si>
  <si>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</si>
  <si>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</si>
  <si>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</si>
  <si>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</si>
  <si>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</si>
  <si>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</si>
  <si>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</si>
  <si>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</si>
  <si>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</si>
  <si>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</si>
  <si>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</si>
  <si>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</si>
  <si>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</si>
  <si>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</si>
  <si>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</si>
  <si>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</si>
  <si>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</si>
  <si>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</si>
  <si>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</si>
  <si>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</si>
  <si>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</si>
  <si>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</si>
  <si>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</si>
  <si>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</si>
  <si>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</si>
  <si>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</si>
  <si>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</si>
  <si>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</si>
  <si>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</si>
  <si>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</si>
  <si>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</si>
  <si>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</si>
  <si>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</si>
  <si>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</si>
  <si>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</si>
  <si>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</si>
  <si>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</si>
  <si>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</si>
  <si>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</si>
  <si>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</si>
  <si>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</si>
  <si>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</si>
  <si>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</si>
  <si>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</si>
  <si>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</si>
  <si>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</si>
  <si>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</si>
  <si>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</si>
  <si>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</si>
  <si>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</si>
  <si>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</si>
  <si>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</si>
  <si>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</si>
  <si>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</si>
  <si>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</si>
  <si>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</si>
  <si>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</si>
  <si>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</si>
  <si>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</si>
  <si>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</si>
  <si>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</si>
  <si>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</si>
  <si>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</si>
  <si>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</si>
  <si>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</si>
  <si>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</si>
  <si>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</si>
  <si>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</si>
  <si>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</si>
  <si>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</si>
  <si>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</si>
  <si>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</si>
  <si>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</si>
  <si>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</si>
  <si>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</si>
  <si>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</si>
  <si>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</si>
  <si>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</si>
  <si>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</si>
  <si>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</si>
  <si>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</si>
  <si>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</si>
  <si>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</si>
  <si>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</si>
  <si>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</si>
  <si>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</si>
  <si>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</si>
  <si>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</si>
  <si>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</si>
  <si>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</si>
  <si>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</si>
  <si>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</si>
  <si>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</si>
  <si>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</si>
  <si>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</si>
  <si>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</si>
  <si>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</si>
  <si>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</si>
  <si>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</si>
  <si>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</si>
  <si>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</si>
  <si>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</si>
  <si>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</si>
  <si>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</si>
  <si>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</si>
  <si>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</si>
  <si>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</si>
  <si>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</si>
  <si>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</si>
  <si>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</si>
  <si>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</si>
  <si>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</si>
  <si>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</si>
  <si>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</si>
  <si>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</si>
  <si>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</si>
  <si>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</si>
  <si>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</si>
  <si>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</si>
  <si>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</si>
  <si>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</si>
  <si>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</si>
  <si>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</si>
  <si>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</si>
  <si>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</si>
  <si>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</si>
  <si>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</si>
  <si>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</si>
  <si>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</si>
  <si>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</si>
  <si>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</si>
  <si>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</si>
  <si>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</si>
  <si>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</si>
  <si>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</si>
  <si>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</si>
  <si>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</si>
  <si>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</si>
  <si>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</si>
  <si>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</si>
  <si>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</si>
  <si>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</si>
  <si>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</si>
  <si>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</si>
  <si>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</si>
  <si>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</si>
  <si>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</si>
  <si>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</si>
  <si>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</si>
  <si>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</si>
  <si>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</si>
  <si>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</si>
  <si>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</si>
  <si>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</si>
  <si>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</si>
  <si>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</si>
  <si>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</si>
  <si>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</si>
  <si>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</si>
  <si>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</si>
  <si>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</si>
  <si>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</si>
  <si>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</si>
  <si>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</si>
  <si>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</si>
  <si>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</si>
  <si>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</si>
  <si>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</si>
  <si>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</si>
  <si>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</si>
  <si>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</si>
  <si>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</si>
  <si>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</si>
  <si>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</si>
  <si>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</si>
  <si>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</si>
  <si>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</si>
  <si>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</si>
  <si>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</si>
  <si>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</si>
  <si>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</si>
  <si>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</si>
  <si>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</si>
  <si>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</si>
  <si>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</si>
  <si>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</si>
  <si>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</si>
  <si>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</si>
  <si>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</si>
  <si>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</si>
  <si>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</si>
  <si>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</si>
  <si>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</si>
  <si>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</si>
  <si>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</si>
  <si>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</si>
  <si>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</si>
  <si>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</si>
  <si>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</si>
  <si>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</si>
  <si>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</si>
  <si>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</si>
  <si>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</si>
  <si>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</si>
  <si>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</si>
  <si>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</si>
  <si>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</si>
  <si>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</si>
  <si>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</si>
  <si>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</si>
  <si>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</si>
  <si>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</si>
  <si>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</si>
  <si>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</si>
  <si>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</si>
  <si>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</si>
  <si>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</si>
  <si>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</si>
  <si>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</si>
  <si>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</si>
  <si>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</si>
  <si>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</si>
  <si>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</si>
  <si>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</si>
  <si>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</si>
  <si>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</si>
  <si>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</si>
  <si>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</si>
  <si>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</si>
  <si>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</si>
  <si>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</si>
  <si>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</si>
  <si>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</si>
  <si>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</si>
  <si>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</si>
  <si>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</si>
  <si>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</si>
  <si>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</si>
  <si>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</si>
  <si>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</si>
  <si>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</si>
  <si>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</si>
  <si>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</si>
  <si>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</si>
  <si>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</si>
  <si>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</si>
  <si>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</si>
  <si>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</si>
  <si>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</si>
  <si>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</si>
  <si>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</si>
  <si>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</si>
  <si>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</si>
  <si>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</si>
  <si>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</si>
  <si>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</si>
  <si>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</si>
  <si>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</si>
  <si>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</si>
  <si>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</si>
  <si>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</si>
  <si>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</si>
  <si>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</si>
  <si>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</si>
  <si>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</si>
  <si>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</si>
  <si>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</si>
  <si>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</si>
  <si>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</si>
  <si>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</si>
  <si>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</si>
  <si>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</si>
  <si>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</si>
  <si>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</si>
  <si>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</si>
  <si>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</si>
  <si>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</si>
  <si>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</si>
  <si>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</si>
  <si>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</si>
  <si>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</si>
  <si>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</si>
  <si>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</si>
  <si>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</si>
  <si>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</si>
  <si>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</si>
  <si>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</si>
  <si>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</si>
  <si>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</si>
  <si>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</si>
  <si>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</si>
  <si>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</si>
  <si>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</si>
  <si>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</si>
  <si>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</si>
  <si>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</si>
  <si>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</si>
  <si>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</si>
  <si>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</si>
  <si>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</si>
  <si>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</si>
  <si>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</si>
  <si>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</si>
  <si>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</si>
  <si>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</si>
  <si>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</si>
  <si>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</si>
  <si>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</si>
  <si>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</si>
  <si>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</si>
  <si>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</si>
  <si>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</si>
  <si>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</si>
  <si>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</si>
  <si>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</si>
  <si>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</si>
  <si>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</si>
  <si>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</si>
  <si>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</si>
  <si>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</si>
  <si>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</si>
  <si>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</si>
  <si>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</si>
  <si>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</si>
  <si>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</si>
  <si>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</si>
  <si>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</si>
  <si>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</si>
  <si>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</si>
  <si>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</si>
  <si>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</si>
  <si>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</si>
  <si>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</si>
  <si>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</si>
  <si>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</si>
  <si>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</si>
  <si>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</si>
  <si>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</si>
  <si>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</si>
  <si>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</si>
  <si>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</si>
  <si>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</si>
  <si>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</si>
  <si>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</si>
  <si>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</si>
  <si>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</si>
  <si>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</si>
  <si>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</si>
  <si>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</si>
  <si>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</si>
  <si>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</si>
  <si>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</si>
  <si>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</si>
  <si>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</si>
  <si>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</si>
  <si>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</si>
  <si>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</si>
  <si>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</si>
  <si>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</si>
  <si>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</si>
  <si>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</si>
  <si>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</si>
  <si>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</si>
  <si>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</si>
  <si>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</si>
  <si>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</si>
  <si>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</si>
  <si>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</si>
  <si>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</si>
  <si>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</si>
  <si>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</si>
  <si>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</si>
  <si>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</si>
  <si>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</si>
  <si>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</si>
  <si>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</si>
  <si>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</si>
  <si>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</si>
  <si>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</si>
  <si>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</si>
  <si>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</si>
  <si>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</si>
  <si>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</si>
  <si>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</si>
  <si>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</si>
  <si>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</si>
  <si>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</si>
  <si>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</si>
  <si>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</si>
  <si>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</si>
  <si>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</si>
  <si>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</si>
  <si>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</si>
  <si>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</si>
  <si>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</si>
  <si>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</si>
  <si>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</si>
  <si>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</si>
  <si>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</si>
  <si>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</si>
  <si>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</si>
  <si>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</si>
  <si>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</si>
  <si>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</si>
  <si>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</si>
  <si>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</si>
  <si>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</si>
  <si>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</si>
  <si>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</si>
  <si>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</si>
  <si>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</si>
  <si>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</si>
  <si>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</si>
  <si>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</si>
  <si>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</si>
  <si>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</si>
  <si>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</si>
  <si>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</si>
  <si>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</si>
  <si>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</si>
  <si>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</si>
  <si>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</si>
  <si>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</si>
  <si>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</si>
  <si>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</si>
  <si>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</si>
  <si>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</si>
  <si>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</si>
  <si>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</si>
  <si>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</si>
  <si>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</si>
  <si>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</si>
  <si>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</si>
  <si>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</si>
  <si>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</si>
  <si>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</si>
  <si>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</si>
  <si>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</si>
  <si>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</si>
  <si>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</si>
  <si>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</si>
  <si>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</si>
  <si>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</si>
  <si>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</si>
  <si>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</si>
  <si>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</si>
  <si>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</si>
  <si>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</si>
  <si>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</si>
  <si>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</si>
  <si>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</si>
  <si>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</si>
  <si>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</si>
  <si>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</si>
  <si>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</si>
  <si>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</si>
  <si>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</si>
  <si>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</si>
  <si>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</si>
  <si>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</si>
  <si>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</si>
  <si>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</si>
  <si>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</si>
  <si>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</si>
  <si>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</si>
  <si>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</si>
  <si>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</si>
  <si>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</si>
  <si>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</si>
  <si>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</si>
  <si>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</si>
  <si>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</si>
  <si>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</si>
  <si>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</si>
  <si>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</si>
  <si>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</si>
  <si>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</si>
  <si>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</si>
  <si>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</si>
  <si>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</si>
  <si>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</si>
  <si>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</si>
  <si>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</si>
  <si>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</si>
  <si>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</si>
  <si>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</si>
  <si>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</si>
  <si>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</si>
  <si>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</si>
  <si>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</si>
  <si>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</si>
  <si>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</si>
  <si>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</si>
  <si>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</si>
  <si>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</si>
  <si>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</si>
  <si>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</si>
  <si>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</si>
  <si>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</si>
  <si>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</si>
  <si>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</si>
  <si>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</si>
  <si>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</si>
  <si>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</si>
  <si>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</si>
  <si>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</si>
  <si>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</si>
  <si>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</si>
  <si>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</si>
  <si>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</si>
  <si>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</si>
  <si>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</si>
  <si>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</si>
  <si>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</si>
  <si>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</si>
  <si>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</si>
  <si>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</si>
  <si>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</si>
  <si>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</si>
  <si>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</si>
  <si>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</si>
  <si>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</si>
  <si>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</si>
  <si>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</si>
  <si>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</si>
  <si>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</si>
  <si>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</si>
  <si>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</si>
  <si>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</si>
  <si>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</si>
  <si>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</si>
  <si>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</si>
  <si>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</si>
  <si>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</si>
  <si>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</si>
  <si>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</si>
  <si>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</si>
  <si>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</si>
  <si>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</si>
  <si>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</si>
  <si>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</si>
  <si>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</si>
  <si>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</si>
  <si>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</si>
  <si>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</si>
  <si>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</si>
  <si>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</si>
  <si>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</si>
  <si>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</si>
  <si>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</si>
  <si>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</si>
  <si>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</si>
  <si>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</si>
  <si>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</si>
  <si>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</si>
  <si>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</si>
  <si>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</si>
  <si>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</si>
  <si>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</si>
  <si>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</si>
  <si>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</si>
  <si>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</si>
  <si>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</si>
  <si>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</si>
  <si>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</si>
  <si>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</si>
  <si>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</si>
  <si>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</si>
  <si>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</si>
  <si>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</si>
  <si>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</si>
  <si>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</si>
  <si>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</si>
  <si>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</si>
  <si>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</si>
  <si>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</si>
  <si>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</si>
  <si>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</si>
  <si>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</si>
  <si>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</si>
  <si>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</si>
  <si>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</si>
  <si>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</si>
  <si>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</si>
  <si>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</si>
  <si>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</si>
  <si>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</si>
  <si>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</si>
  <si>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</si>
  <si>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</si>
  <si>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</si>
  <si>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</si>
  <si>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</si>
  <si>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</si>
  <si>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</si>
  <si>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</si>
  <si>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</si>
  <si>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</si>
  <si>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</si>
  <si>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</si>
  <si>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</si>
  <si>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</si>
  <si>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</si>
  <si>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</si>
  <si>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</si>
  <si>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</si>
  <si>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</si>
  <si>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</si>
  <si>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</si>
  <si>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</si>
  <si>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</si>
  <si>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</si>
  <si>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</si>
  <si>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</si>
  <si>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</si>
  <si>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</si>
  <si>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</si>
  <si>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</si>
  <si>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</si>
  <si>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</si>
  <si>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</si>
  <si>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</si>
  <si>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</si>
  <si>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</si>
  <si>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</si>
  <si>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</si>
  <si>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</si>
  <si>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</si>
  <si>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</si>
  <si>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</si>
  <si>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</si>
  <si>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</si>
  <si>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</si>
  <si>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</si>
  <si>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</si>
  <si>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</si>
  <si>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</si>
  <si>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</si>
  <si>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</si>
  <si>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</si>
  <si>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</si>
  <si>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</si>
  <si>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</si>
  <si>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</si>
  <si>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</si>
  <si>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</si>
  <si>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</si>
  <si>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</si>
  <si>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</si>
  <si>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</si>
  <si>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</si>
  <si>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</si>
  <si>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</si>
  <si>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</si>
  <si>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</si>
  <si>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</si>
  <si>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</si>
  <si>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</si>
  <si>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</si>
  <si>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</si>
  <si>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</si>
  <si>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</si>
  <si>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</si>
  <si>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</si>
  <si>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</si>
  <si>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</si>
  <si>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</si>
  <si>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</si>
  <si>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</si>
  <si>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</si>
  <si>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</si>
  <si>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</si>
  <si>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</si>
  <si>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</si>
  <si>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</si>
  <si>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</si>
  <si>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</si>
  <si>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</si>
  <si>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</si>
  <si>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</si>
  <si>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</si>
  <si>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</si>
  <si>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</si>
  <si>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</si>
  <si>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</si>
  <si>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</si>
  <si>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</si>
  <si>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</si>
  <si>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</si>
  <si>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</si>
  <si>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</si>
  <si>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</si>
  <si>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</si>
  <si>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</si>
  <si>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</si>
  <si>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</si>
  <si>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</si>
  <si>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</si>
  <si>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</si>
  <si>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</si>
  <si>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</si>
  <si>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</si>
  <si>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</si>
  <si>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</si>
  <si>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</si>
  <si>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</si>
  <si>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</si>
  <si>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</si>
  <si>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</si>
  <si>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</si>
  <si>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</si>
  <si>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</si>
  <si>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</si>
  <si>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</si>
  <si>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</si>
  <si>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</si>
  <si>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</si>
  <si>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</si>
  <si>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</si>
  <si>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</si>
  <si>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</si>
  <si>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</si>
  <si>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</si>
  <si>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</si>
  <si>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</si>
  <si>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</si>
  <si>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</si>
  <si>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</si>
  <si>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</si>
  <si>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</si>
  <si>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</si>
  <si>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</si>
  <si>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</si>
  <si>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</si>
  <si>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</si>
  <si>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</si>
  <si>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</si>
  <si>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</si>
  <si>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</si>
  <si>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</si>
  <si>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</si>
  <si>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</si>
  <si>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</si>
  <si>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</si>
  <si>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</si>
  <si>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</si>
  <si>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</si>
  <si>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</si>
  <si>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</si>
  <si>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</si>
  <si>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</si>
  <si>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</si>
  <si>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</si>
  <si>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</si>
  <si>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</si>
  <si>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</si>
  <si>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</si>
  <si>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</si>
  <si>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</si>
  <si>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</si>
  <si>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</si>
  <si>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</si>
  <si>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</si>
  <si>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</si>
  <si>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</si>
  <si>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</si>
  <si>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</si>
  <si>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</si>
  <si>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</si>
  <si>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</si>
  <si>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</si>
  <si>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</si>
  <si>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</si>
  <si>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</si>
  <si>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</si>
  <si>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</si>
  <si>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</si>
  <si>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</si>
  <si>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</si>
  <si>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</si>
  <si>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</si>
  <si>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</si>
  <si>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</si>
  <si>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</si>
  <si>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</si>
  <si>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</si>
  <si>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</si>
  <si>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</si>
  <si>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</si>
  <si>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</si>
  <si>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</si>
  <si>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</si>
  <si>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</si>
  <si>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</si>
  <si>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</si>
  <si>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</si>
  <si>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</si>
  <si>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</si>
  <si>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</si>
  <si>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</si>
  <si>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</si>
  <si>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</si>
  <si>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</si>
  <si>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</si>
  <si>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</si>
  <si>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</si>
  <si>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</si>
  <si>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</si>
  <si>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</si>
  <si>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</si>
  <si>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</si>
  <si>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</si>
  <si>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</si>
  <si>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</si>
  <si>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</si>
  <si>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</si>
  <si>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</si>
  <si>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</si>
  <si>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</si>
  <si>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</si>
  <si>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</si>
  <si>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</si>
  <si>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</si>
  <si>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</si>
  <si>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</si>
  <si>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</si>
  <si>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</si>
  <si>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</si>
  <si>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</si>
  <si>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</si>
  <si>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</si>
  <si>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</si>
  <si>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</si>
  <si>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</si>
  <si>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</si>
  <si>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</si>
  <si>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</si>
  <si>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</si>
  <si>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</si>
  <si>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</si>
  <si>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</si>
  <si>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</si>
  <si>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</si>
  <si>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</si>
  <si>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</si>
  <si>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</si>
  <si>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</si>
  <si>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</si>
  <si>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</si>
  <si>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</si>
  <si>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</si>
  <si>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</si>
  <si>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</si>
  <si>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</si>
  <si>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</si>
  <si>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</si>
  <si>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</si>
  <si>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</si>
  <si>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</si>
  <si>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</si>
  <si>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</si>
  <si>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</si>
  <si>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</si>
  <si>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</si>
  <si>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</si>
  <si>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</si>
  <si>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</si>
  <si>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</si>
  <si>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</si>
  <si>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</si>
  <si>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</si>
  <si>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</si>
  <si>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</si>
  <si>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</si>
  <si>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</si>
  <si>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</si>
  <si>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</si>
  <si>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</si>
  <si>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</si>
  <si>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</si>
  <si>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</si>
  <si>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</si>
  <si>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</si>
  <si>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</si>
  <si>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</si>
  <si>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</si>
  <si>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</si>
  <si>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</si>
  <si>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</si>
  <si>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</si>
  <si>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</si>
  <si>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</si>
  <si>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</si>
  <si>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</si>
  <si>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</si>
  <si>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</si>
  <si>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</si>
  <si>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</si>
  <si>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</si>
  <si>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</si>
  <si>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</si>
  <si>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</si>
  <si>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</si>
  <si>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</si>
  <si>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</si>
  <si>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</si>
  <si>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</si>
  <si>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</si>
  <si>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</si>
  <si>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</si>
  <si>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</si>
  <si>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</si>
  <si>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</si>
  <si>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</si>
  <si>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</si>
  <si>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</si>
  <si>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</si>
  <si>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</si>
  <si>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</si>
  <si>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</si>
  <si>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</si>
  <si>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</si>
  <si>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</si>
  <si>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</si>
  <si>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</si>
  <si>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</si>
  <si>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</si>
  <si>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</si>
  <si>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</si>
  <si>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</si>
  <si>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</si>
  <si>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</si>
  <si>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</si>
  <si>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</si>
  <si>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</si>
  <si>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</si>
  <si>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</si>
  <si>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</si>
  <si>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</si>
  <si>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</si>
  <si>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</si>
  <si>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</si>
  <si>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</si>
  <si>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</si>
  <si>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</si>
  <si>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</si>
  <si>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</si>
  <si>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</si>
  <si>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</si>
  <si>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</si>
  <si>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</si>
  <si>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</si>
  <si>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</si>
  <si>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</si>
  <si>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</si>
  <si>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</si>
  <si>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</si>
  <si>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</si>
  <si>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</si>
  <si>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</si>
  <si>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</si>
  <si>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</si>
  <si>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</si>
  <si>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</si>
  <si>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</si>
  <si>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</si>
  <si>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</si>
  <si>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</si>
  <si>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</si>
  <si>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</si>
  <si>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</si>
  <si>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</si>
  <si>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</si>
  <si>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</si>
  <si>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</si>
  <si>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</si>
  <si>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</si>
  <si>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</si>
  <si>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</si>
  <si>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</si>
  <si>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</si>
  <si>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</si>
  <si>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</si>
  <si>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</si>
  <si>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</si>
  <si>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</si>
  <si>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</si>
  <si>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</si>
  <si>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</si>
  <si>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</si>
  <si>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</si>
  <si>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</si>
  <si>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</si>
  <si>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</si>
  <si>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</si>
  <si>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</si>
  <si>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</si>
  <si>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</si>
  <si>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</si>
  <si>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</si>
  <si>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</si>
  <si>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</si>
  <si>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</si>
  <si>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</si>
  <si>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</si>
  <si>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</si>
  <si>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</si>
  <si>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</si>
  <si>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</si>
  <si>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</si>
  <si>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</si>
  <si>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</si>
  <si>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</si>
  <si>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</si>
  <si>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</si>
  <si>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</si>
  <si>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</si>
  <si>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</si>
  <si>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</si>
  <si>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</si>
  <si>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</si>
  <si>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</si>
  <si>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</si>
  <si>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</si>
  <si>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</si>
  <si>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</si>
  <si>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</si>
  <si>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</si>
  <si>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</si>
  <si>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</si>
  <si>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</si>
  <si>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</si>
  <si>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</si>
  <si>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</si>
  <si>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</si>
  <si>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</si>
  <si>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</si>
  <si>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</si>
  <si>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</si>
  <si>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</si>
  <si>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</si>
  <si>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</si>
  <si>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</si>
  <si>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</si>
  <si>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</si>
  <si>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</si>
  <si>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</si>
  <si>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</si>
  <si>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</si>
  <si>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</si>
  <si>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</si>
  <si>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</si>
  <si>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</si>
  <si>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</si>
  <si>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</si>
  <si>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</si>
  <si>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</si>
  <si>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</si>
  <si>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</si>
  <si>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</si>
  <si>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</si>
  <si>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</si>
  <si>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</si>
  <si>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</si>
  <si>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</si>
  <si>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</si>
  <si>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</si>
  <si>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</si>
  <si>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</si>
  <si>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</si>
  <si>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</si>
  <si>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</si>
  <si>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</si>
  <si>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</si>
  <si>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</si>
  <si>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</si>
  <si>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</si>
  <si>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</si>
  <si>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</si>
  <si>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</si>
  <si>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</si>
  <si>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</si>
  <si>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</si>
  <si>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</si>
  <si>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</si>
  <si>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</si>
  <si>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</si>
  <si>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</si>
  <si>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</si>
  <si>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</si>
  <si>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</si>
  <si>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</si>
  <si>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</si>
  <si>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</si>
  <si>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</si>
  <si>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</si>
  <si>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</si>
  <si>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</si>
  <si>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</si>
  <si>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</si>
  <si>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</si>
  <si>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</si>
  <si>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</si>
  <si>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</si>
  <si>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</si>
  <si>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</si>
  <si>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</si>
  <si>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</si>
  <si>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</si>
  <si>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</si>
  <si>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</si>
  <si>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</si>
  <si>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</si>
  <si>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</si>
  <si>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</si>
  <si>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</si>
  <si>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</si>
  <si>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</si>
  <si>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</si>
  <si>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</si>
  <si>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</si>
  <si>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</si>
  <si>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</si>
  <si>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</si>
  <si>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</si>
  <si>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</si>
  <si>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</si>
  <si>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</si>
  <si>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</si>
  <si>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</si>
  <si>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</si>
  <si>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</si>
  <si>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</si>
  <si>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</si>
  <si>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</si>
  <si>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</si>
  <si>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</si>
  <si>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</si>
  <si>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</si>
  <si>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</si>
  <si>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</si>
  <si>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</si>
  <si>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</si>
  <si>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</si>
  <si>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</si>
  <si>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</si>
  <si>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</si>
  <si>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</si>
  <si>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</si>
  <si>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</si>
  <si>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</si>
  <si>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</si>
  <si>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</si>
  <si>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</si>
  <si>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</si>
  <si>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</si>
  <si>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</si>
  <si>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</si>
  <si>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</si>
  <si>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</si>
  <si>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</si>
  <si>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</si>
  <si>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</si>
  <si>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</si>
  <si>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</si>
  <si>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</si>
  <si>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</si>
  <si>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</si>
  <si>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</si>
  <si>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</si>
  <si>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</si>
  <si>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</si>
  <si>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</si>
  <si>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</si>
  <si>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</si>
  <si>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</si>
  <si>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</si>
  <si>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</si>
  <si>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</si>
  <si>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</si>
  <si>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</si>
  <si>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</si>
  <si>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</si>
  <si>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</si>
  <si>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</si>
  <si>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</si>
  <si>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</si>
  <si>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</si>
  <si>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</si>
  <si>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</si>
  <si>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</si>
  <si>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</si>
  <si>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</si>
  <si>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</si>
  <si>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</si>
  <si>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</si>
  <si>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</si>
  <si>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</si>
  <si>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</si>
  <si>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</si>
  <si>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</si>
  <si>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</si>
  <si>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</si>
  <si>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</si>
  <si>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</si>
  <si>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</si>
  <si>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</si>
  <si>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</si>
  <si>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</si>
  <si>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</si>
  <si>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</si>
  <si>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</si>
  <si>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</si>
  <si>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</si>
  <si>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</si>
  <si>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</si>
  <si>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</si>
  <si>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</si>
  <si>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</si>
  <si>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</si>
  <si>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</si>
  <si>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</si>
  <si>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</si>
  <si>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</si>
  <si>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</si>
  <si>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</si>
  <si>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</si>
  <si>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</si>
  <si>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</si>
  <si>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</si>
  <si>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</si>
  <si>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</si>
  <si>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</si>
  <si>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</si>
  <si>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</si>
  <si>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</si>
  <si>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</si>
  <si>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</si>
  <si>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</si>
  <si>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</si>
  <si>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</si>
  <si>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</si>
  <si>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</si>
  <si>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</si>
  <si>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</si>
  <si>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</si>
  <si>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</si>
  <si>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</si>
  <si>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</si>
  <si>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</si>
  <si>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</si>
  <si>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</si>
  <si>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</si>
  <si>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</si>
  <si>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</si>
  <si>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</si>
  <si>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</si>
  <si>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</si>
  <si>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</si>
  <si>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</si>
  <si>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</si>
  <si>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</si>
  <si>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</si>
  <si>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</si>
  <si>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</si>
  <si>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</si>
  <si>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</si>
  <si>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</si>
  <si>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</si>
  <si>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</si>
  <si>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</si>
  <si>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</si>
  <si>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</si>
  <si>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</si>
  <si>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</si>
  <si>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</si>
  <si>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</si>
  <si>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</si>
  <si>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</si>
  <si>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</si>
  <si>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</si>
  <si>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</si>
  <si>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</si>
  <si>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</si>
  <si>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</si>
  <si>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</si>
  <si>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</si>
  <si>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</si>
  <si>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</si>
  <si>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</si>
  <si>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</si>
  <si>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</si>
  <si>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</si>
  <si>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</si>
  <si>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</si>
  <si>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</si>
  <si>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</si>
  <si>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</si>
  <si>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</si>
  <si>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</si>
  <si>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</si>
  <si>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</si>
  <si>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</si>
  <si>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</si>
  <si>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</si>
  <si>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</si>
  <si>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</si>
  <si>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</si>
  <si>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</si>
  <si>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</si>
  <si>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</si>
  <si>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</si>
  <si>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</si>
  <si>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</si>
  <si>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</si>
  <si>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</si>
  <si>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</si>
  <si>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</si>
  <si>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</si>
  <si>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</si>
  <si>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</si>
  <si>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</si>
  <si>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</si>
  <si>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</si>
  <si>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</si>
  <si>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</si>
  <si>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</si>
  <si>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</si>
  <si>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</si>
  <si>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</si>
  <si>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</si>
  <si>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</si>
  <si>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</si>
  <si>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</si>
  <si>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</si>
  <si>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</si>
  <si>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</si>
  <si>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</si>
  <si>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</si>
  <si>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</si>
  <si>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</si>
  <si>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</si>
  <si>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</si>
  <si>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</si>
  <si>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</si>
  <si>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</si>
  <si>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</si>
  <si>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</si>
  <si>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</si>
  <si>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</si>
  <si>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</si>
  <si>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</si>
  <si>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</si>
  <si>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</si>
  <si>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</si>
  <si>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</si>
  <si>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</si>
  <si>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</si>
  <si>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</si>
  <si>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</si>
  <si>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</si>
  <si>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</si>
  <si>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</si>
  <si>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</si>
  <si>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</si>
  <si>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</si>
  <si>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</si>
  <si>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</si>
  <si>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</si>
  <si>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</si>
  <si>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</si>
  <si>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</si>
  <si>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</si>
  <si>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</si>
  <si>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</si>
  <si>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</si>
  <si>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</si>
  <si>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</si>
  <si>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</si>
  <si>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</si>
  <si>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</si>
  <si>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</si>
  <si>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</si>
  <si>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</si>
  <si>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</si>
  <si>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</si>
  <si>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</si>
  <si>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</si>
  <si>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</si>
  <si>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</si>
  <si>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</si>
  <si>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</si>
  <si>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</si>
  <si>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</si>
  <si>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</si>
  <si>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</si>
  <si>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</si>
  <si>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</si>
  <si>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</si>
  <si>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</si>
  <si>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</si>
  <si>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</si>
  <si>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</si>
  <si>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</si>
  <si>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</si>
  <si>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</si>
  <si>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</si>
  <si>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</si>
  <si>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</si>
  <si>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</si>
  <si>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</si>
  <si>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</si>
  <si>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</si>
  <si>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</si>
  <si>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</si>
  <si>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</si>
  <si>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</si>
  <si>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</si>
  <si>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</si>
  <si>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</si>
  <si>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</si>
  <si>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</si>
  <si>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</si>
  <si>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</si>
  <si>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</si>
  <si>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</si>
  <si>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</si>
  <si>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</si>
  <si>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</si>
  <si>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</si>
  <si>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</si>
  <si>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</si>
  <si>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</si>
  <si>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</si>
  <si>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</si>
  <si>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</si>
  <si>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</si>
  <si>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</si>
  <si>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</si>
  <si>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</si>
  <si>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</si>
  <si>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</si>
  <si>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</si>
  <si>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</si>
  <si>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</si>
  <si>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</si>
  <si>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</si>
  <si>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</si>
  <si>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</si>
  <si>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</si>
  <si>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</si>
  <si>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</si>
  <si>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</si>
  <si>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</si>
  <si>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</si>
  <si>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</si>
  <si>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</si>
  <si>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</si>
  <si>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</si>
  <si>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</si>
  <si>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</si>
  <si>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</si>
  <si>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</si>
  <si>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</si>
  <si>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</si>
  <si>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</si>
  <si>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</si>
  <si>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</si>
  <si>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</si>
  <si>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</si>
  <si>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</si>
  <si>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</si>
  <si>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</si>
  <si>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</si>
  <si>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</si>
  <si>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</si>
  <si>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</si>
  <si>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</si>
  <si>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</si>
  <si>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</si>
  <si>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</si>
  <si>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</si>
  <si>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</si>
  <si>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</si>
  <si>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</si>
  <si>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</si>
  <si>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</si>
  <si>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</si>
  <si>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</si>
  <si>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</si>
  <si>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</si>
  <si>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</si>
  <si>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</si>
  <si>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</si>
  <si>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</si>
  <si>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</si>
  <si>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</si>
  <si>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</si>
  <si>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</si>
  <si>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</si>
  <si>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</si>
  <si>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</si>
  <si>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</si>
  <si>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</si>
  <si>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</si>
  <si>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</si>
  <si>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</si>
  <si>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</si>
  <si>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</si>
  <si>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</si>
  <si>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</si>
  <si>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</si>
  <si>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</si>
  <si>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</si>
  <si>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</si>
  <si>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</si>
  <si>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</si>
  <si>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</si>
  <si>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</si>
  <si>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</si>
  <si>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</si>
  <si>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</si>
  <si>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</si>
  <si>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</si>
  <si>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</si>
  <si>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</si>
  <si>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</si>
  <si>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</si>
  <si>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</si>
  <si>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</si>
  <si>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</si>
  <si>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</si>
  <si>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</si>
  <si>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</si>
  <si>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</si>
  <si>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</si>
  <si>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</si>
  <si>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</si>
  <si>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</si>
  <si>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</si>
  <si>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</si>
  <si>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</si>
  <si>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</si>
  <si>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</si>
  <si>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</si>
  <si>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</si>
  <si>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</si>
  <si>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</si>
  <si>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</si>
  <si>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</si>
  <si>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</si>
  <si>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</si>
  <si>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</si>
  <si>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</si>
  <si>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</si>
  <si>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</si>
  <si>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</si>
  <si>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</si>
  <si>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</si>
  <si>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</si>
  <si>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</si>
  <si>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</si>
  <si>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</si>
  <si>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</si>
  <si>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</si>
  <si>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</si>
  <si>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</si>
  <si>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</si>
  <si>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</si>
  <si>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</si>
  <si>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</si>
  <si>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</si>
  <si>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</si>
  <si>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</si>
  <si>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</si>
  <si>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</si>
  <si>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</si>
  <si>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</si>
  <si>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</si>
  <si>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</si>
  <si>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</si>
  <si>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</si>
  <si>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</si>
  <si>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</si>
  <si>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</si>
  <si>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</si>
  <si>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</si>
  <si>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</si>
  <si>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</si>
  <si>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</si>
  <si>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</si>
  <si>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</si>
  <si>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</si>
  <si>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</si>
  <si>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</si>
  <si>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</si>
  <si>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</si>
  <si>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</si>
  <si>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</si>
  <si>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</si>
  <si>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</si>
  <si>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</si>
  <si>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</si>
  <si>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</si>
  <si>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</si>
  <si>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</si>
  <si>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</si>
  <si>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</si>
  <si>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</si>
  <si>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</si>
  <si>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</si>
  <si>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</si>
  <si>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</si>
  <si>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</si>
  <si>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</si>
  <si>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</si>
  <si>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</si>
  <si>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</si>
  <si>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</si>
  <si>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</si>
  <si>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</si>
  <si>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</si>
  <si>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</si>
  <si>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</si>
  <si>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</si>
  <si>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</si>
  <si>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</si>
  <si>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</si>
  <si>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</si>
  <si>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</si>
  <si>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</si>
  <si>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</si>
  <si>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</si>
  <si>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</si>
  <si>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</si>
  <si>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</si>
  <si>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</si>
  <si>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</si>
  <si>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</si>
  <si>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</si>
  <si>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</si>
  <si>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</si>
  <si>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</si>
  <si>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</si>
  <si>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</si>
  <si>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</si>
  <si>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</si>
  <si>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</si>
  <si>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</si>
  <si>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</si>
  <si>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</si>
  <si>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</si>
  <si>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</si>
  <si>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</si>
  <si>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</si>
  <si>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</si>
  <si>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</si>
  <si>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</si>
  <si>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</si>
  <si>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</si>
  <si>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</si>
  <si>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</si>
  <si>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</si>
  <si>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</si>
  <si>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</si>
  <si>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</si>
  <si>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</si>
  <si>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</si>
  <si>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</si>
  <si>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</si>
  <si>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</si>
  <si>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</si>
  <si>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</si>
  <si>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</si>
  <si>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</si>
  <si>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</si>
  <si>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</si>
  <si>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</si>
  <si>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</si>
  <si>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</si>
  <si>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</si>
  <si>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</si>
  <si>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</si>
  <si>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</si>
  <si>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</si>
  <si>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</si>
  <si>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</si>
  <si>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</si>
  <si>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</si>
  <si>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</si>
  <si>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</si>
  <si>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</si>
  <si>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</si>
  <si>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</si>
  <si>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</si>
  <si>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</si>
  <si>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</si>
  <si>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</si>
  <si>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</si>
  <si>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</si>
  <si>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</si>
  <si>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</si>
  <si>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</si>
  <si>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</si>
  <si>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</si>
  <si>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</si>
  <si>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</si>
  <si>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</si>
  <si>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</si>
  <si>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</si>
  <si>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</si>
  <si>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</si>
  <si>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</si>
  <si>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</si>
  <si>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</si>
  <si>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</si>
  <si>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</si>
  <si>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</si>
  <si>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</si>
  <si>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</si>
  <si>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</si>
  <si>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</si>
  <si>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</si>
  <si>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</si>
  <si>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</si>
  <si>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</si>
  <si>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</si>
  <si>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</si>
  <si>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</si>
  <si>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</si>
  <si>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</si>
  <si>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</si>
  <si>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</si>
  <si>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</si>
  <si>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</si>
  <si>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</si>
  <si>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</si>
  <si>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</si>
  <si>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</si>
  <si>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</si>
  <si>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</si>
  <si>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</si>
  <si>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</si>
  <si>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</si>
  <si>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</si>
  <si>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</si>
  <si>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</si>
  <si>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</si>
  <si>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</si>
  <si>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</si>
  <si>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</si>
  <si>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</si>
  <si>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</si>
  <si>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</si>
  <si>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</si>
  <si>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</si>
  <si>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</si>
  <si>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</si>
  <si>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</si>
  <si>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</si>
  <si>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</si>
  <si>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</si>
  <si>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</si>
  <si>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</si>
  <si>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</si>
  <si>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</si>
  <si>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</si>
  <si>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</si>
  <si>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</si>
  <si>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</si>
  <si>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</si>
  <si>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</si>
  <si>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</si>
  <si>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</si>
  <si>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</si>
  <si>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</si>
  <si>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</si>
  <si>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</si>
  <si>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</si>
  <si>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</si>
  <si>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</si>
  <si>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</si>
  <si>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</si>
  <si>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</si>
  <si>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</si>
  <si>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</si>
  <si>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</si>
  <si>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</si>
  <si>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</si>
  <si>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</si>
  <si>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</si>
  <si>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</si>
  <si>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</si>
  <si>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</si>
  <si>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</si>
  <si>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</si>
  <si>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</si>
  <si>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</si>
  <si>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</si>
  <si>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</si>
  <si>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</si>
  <si>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</si>
  <si>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</si>
  <si>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</si>
  <si>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</si>
  <si>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</si>
  <si>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</si>
  <si>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</si>
  <si>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</si>
  <si>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</si>
  <si>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</si>
  <si>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</si>
  <si>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</si>
  <si>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</si>
  <si>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</si>
  <si>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</si>
  <si>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</si>
  <si>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</si>
  <si>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</si>
  <si>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</si>
  <si>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</si>
  <si>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</si>
  <si>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</si>
  <si>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</si>
  <si>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</si>
  <si>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</si>
  <si>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</si>
  <si>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</si>
  <si>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</si>
  <si>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</si>
  <si>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</si>
  <si>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</si>
  <si>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</si>
  <si>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</si>
  <si>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</si>
  <si>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</si>
  <si>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</si>
  <si>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</si>
  <si>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</si>
  <si>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</si>
  <si>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</si>
  <si>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</si>
  <si>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</si>
  <si>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</si>
  <si>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</si>
  <si>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</si>
  <si>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</si>
  <si>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</si>
  <si>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</si>
  <si>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</si>
  <si>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</si>
  <si>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</si>
  <si>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</si>
  <si>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</si>
  <si>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</si>
  <si>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</si>
  <si>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</si>
  <si>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</si>
  <si>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</si>
  <si>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</si>
  <si>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</si>
  <si>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</si>
  <si>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</si>
  <si>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</si>
  <si>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</si>
  <si>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</si>
  <si>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</si>
  <si>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</si>
  <si>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</si>
  <si>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</si>
  <si>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</si>
  <si>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</si>
  <si>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</si>
  <si>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</si>
  <si>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</si>
  <si>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</si>
  <si>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</si>
  <si>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</si>
  <si>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</si>
  <si>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</si>
  <si>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</si>
  <si>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</si>
  <si>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</si>
  <si>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</si>
  <si>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</si>
  <si>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</si>
  <si>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</si>
  <si>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</si>
  <si>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</si>
  <si>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</si>
  <si>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</si>
  <si>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</si>
  <si>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</si>
  <si>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</si>
  <si>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</si>
  <si>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</si>
  <si>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</si>
  <si>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</si>
  <si>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</si>
  <si>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</si>
  <si>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</si>
  <si>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</si>
  <si>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</si>
  <si>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</si>
  <si>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</si>
  <si>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</si>
  <si>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</si>
  <si>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</si>
  <si>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</si>
  <si>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</si>
  <si>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</si>
  <si>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</si>
  <si>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</si>
  <si>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</si>
  <si>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</si>
  <si>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</si>
  <si>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</si>
  <si>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</si>
  <si>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</si>
  <si>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</si>
  <si>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</si>
  <si>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</si>
  <si>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</si>
  <si>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</si>
  <si>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</si>
  <si>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</si>
  <si>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</si>
  <si>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</si>
  <si>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</si>
  <si>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</si>
  <si>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</si>
  <si>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</si>
  <si>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</si>
  <si>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</si>
  <si>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</si>
  <si>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</si>
  <si>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</si>
  <si>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</si>
  <si>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</si>
  <si>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</si>
  <si>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</si>
  <si>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</si>
  <si>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</si>
  <si>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</si>
  <si>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</si>
  <si>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</si>
  <si>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</si>
  <si>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</si>
  <si>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</si>
  <si>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</si>
  <si>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</si>
  <si>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</si>
  <si>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</si>
  <si>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</si>
  <si>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</si>
  <si>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</si>
  <si>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</si>
  <si>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</si>
  <si>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</si>
  <si>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</si>
  <si>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</si>
  <si>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</si>
  <si>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</si>
  <si>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</si>
  <si>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</si>
  <si>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</si>
  <si>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</si>
  <si>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</si>
  <si>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</si>
  <si>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</si>
  <si>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</si>
  <si>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</si>
  <si>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</si>
  <si>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</si>
  <si>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</si>
  <si>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</si>
  <si>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</si>
  <si>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</si>
  <si>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</si>
  <si>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</si>
  <si>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</si>
  <si>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</si>
  <si>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</si>
  <si>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</si>
  <si>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</si>
  <si>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</si>
  <si>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</si>
  <si>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</si>
  <si>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</si>
  <si>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</si>
  <si>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</si>
  <si>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</si>
  <si>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</si>
  <si>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</si>
  <si>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</si>
  <si>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</si>
  <si>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</si>
  <si>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</si>
  <si>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</si>
  <si>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</si>
  <si>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</si>
  <si>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</si>
  <si>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</si>
  <si>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</si>
  <si>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</si>
  <si>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</si>
  <si>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</si>
  <si>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</si>
  <si>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</si>
  <si>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</si>
  <si>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</si>
  <si>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</si>
  <si>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</si>
  <si>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</si>
  <si>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</si>
  <si>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</si>
  <si>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</si>
  <si>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</si>
  <si>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</si>
  <si>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</si>
  <si>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</si>
  <si>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</si>
  <si>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</si>
  <si>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</si>
  <si>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</si>
  <si>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</si>
  <si>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</si>
  <si>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</si>
  <si>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</si>
  <si>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</si>
  <si>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</si>
  <si>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</si>
  <si>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</si>
  <si>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</si>
  <si>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</si>
  <si>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</si>
  <si>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</si>
  <si>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</si>
  <si>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</si>
  <si>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</si>
  <si>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</si>
  <si>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</si>
  <si>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</si>
  <si>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</si>
  <si>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</si>
  <si>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</si>
  <si>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</si>
  <si>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</si>
  <si>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</si>
  <si>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</si>
  <si>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</si>
  <si>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</si>
  <si>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</si>
  <si>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</si>
  <si>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</si>
  <si>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</si>
  <si>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</si>
  <si>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</si>
  <si>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</si>
  <si>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</si>
  <si>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</si>
  <si>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</si>
  <si>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</si>
  <si>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</si>
  <si>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</si>
  <si>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</si>
  <si>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</si>
  <si>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</si>
  <si>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</si>
  <si>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</si>
  <si>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</si>
  <si>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</si>
  <si>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</si>
  <si>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</si>
  <si>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</si>
  <si>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</si>
  <si>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</si>
  <si>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</si>
  <si>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</si>
  <si>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</si>
  <si>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</si>
  <si>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</si>
  <si>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</si>
  <si>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</si>
  <si>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</si>
  <si>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</si>
  <si>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</si>
  <si>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</si>
  <si>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</si>
  <si>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</si>
  <si>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</si>
  <si>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</si>
  <si>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</si>
  <si>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</si>
  <si>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</si>
  <si>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</si>
  <si>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</si>
  <si>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</si>
  <si>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</si>
  <si>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</si>
  <si>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</si>
  <si>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</si>
  <si>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</si>
  <si>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</si>
  <si>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</si>
  <si>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</si>
  <si>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</si>
  <si>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</si>
  <si>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</si>
  <si>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</si>
  <si>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</si>
  <si>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</si>
  <si>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</si>
  <si>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</si>
  <si>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</si>
  <si>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</si>
  <si>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</si>
  <si>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</si>
  <si>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</si>
  <si>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</si>
  <si>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</si>
  <si>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</si>
  <si>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</si>
  <si>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</si>
  <si>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</si>
  <si>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</si>
  <si>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</si>
  <si>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</si>
  <si>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</si>
  <si>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</si>
  <si>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</si>
  <si>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</si>
  <si>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</si>
  <si>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</si>
  <si>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</si>
  <si>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</si>
  <si>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</si>
  <si>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</si>
  <si>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</si>
  <si>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</si>
  <si>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</si>
  <si>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</si>
  <si>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</si>
  <si>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</si>
  <si>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</si>
  <si>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</si>
  <si>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</si>
  <si>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</si>
  <si>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</si>
  <si>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</si>
  <si>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</si>
  <si>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</si>
  <si>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</si>
  <si>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</si>
  <si>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</si>
  <si>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</si>
  <si>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</si>
  <si>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</si>
  <si>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</si>
  <si>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</si>
  <si>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</si>
  <si>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</si>
  <si>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</si>
  <si>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</si>
  <si>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</si>
  <si>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</si>
  <si>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</si>
  <si>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</si>
  <si>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</si>
  <si>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</si>
  <si>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</si>
  <si>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</si>
  <si>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</si>
  <si>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</si>
  <si>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</si>
  <si>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</si>
  <si>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</si>
  <si>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</si>
  <si>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</si>
  <si>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</si>
  <si>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</si>
  <si>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</si>
  <si>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</si>
  <si>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</si>
  <si>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</si>
  <si>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</si>
  <si>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</si>
  <si>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</si>
  <si>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</si>
  <si>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</si>
  <si>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</si>
  <si>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</si>
  <si>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</si>
  <si>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</si>
  <si>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</si>
  <si>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</si>
  <si>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</si>
  <si>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</si>
  <si>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</si>
  <si>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</si>
  <si>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</si>
  <si>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</si>
  <si>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</si>
  <si>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</si>
  <si>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</si>
  <si>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</si>
  <si>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</si>
  <si>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</si>
  <si>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</si>
  <si>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</si>
  <si>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</si>
  <si>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</si>
  <si>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</si>
  <si>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</si>
  <si>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</si>
  <si>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</si>
  <si>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</si>
  <si>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</si>
  <si>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</si>
  <si>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</si>
  <si>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</si>
  <si>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</si>
  <si>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</si>
  <si>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</si>
  <si>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</si>
  <si>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</si>
  <si>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</si>
  <si>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</si>
  <si>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</si>
  <si>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</si>
  <si>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</si>
  <si>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</si>
  <si>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</si>
  <si>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</si>
  <si>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</si>
  <si>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</si>
  <si>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</si>
  <si>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</si>
  <si>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</si>
  <si>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</si>
  <si>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</si>
  <si>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</si>
  <si>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</si>
  <si>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</si>
  <si>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</si>
  <si>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</si>
  <si>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</si>
  <si>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</si>
  <si>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</si>
  <si>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</si>
  <si>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</si>
  <si>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</si>
  <si>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</si>
  <si>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</si>
  <si>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</si>
  <si>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</si>
  <si>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</si>
  <si>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</si>
  <si>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</si>
  <si>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</si>
  <si>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</si>
  <si>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</si>
  <si>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</si>
  <si>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</si>
  <si>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</si>
  <si>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</si>
  <si>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</si>
  <si>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</si>
  <si>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</si>
  <si>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</si>
  <si>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</si>
  <si>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</si>
  <si>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</si>
  <si>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</si>
  <si>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</si>
  <si>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</si>
  <si>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</si>
  <si>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</si>
  <si>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</si>
  <si>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</si>
  <si>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</si>
  <si>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</si>
  <si>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</si>
  <si>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</si>
  <si>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</si>
  <si>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</si>
  <si>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</si>
  <si>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</si>
  <si>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</si>
  <si>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</si>
  <si>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</si>
  <si>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</si>
  <si>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</si>
  <si>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</si>
  <si>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</si>
  <si>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</si>
  <si>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</si>
  <si>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</si>
  <si>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</si>
  <si>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</si>
  <si>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</si>
  <si>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</si>
  <si>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</si>
  <si>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</si>
  <si>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</si>
  <si>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</si>
  <si>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</si>
  <si>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</si>
  <si>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</si>
  <si>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</si>
  <si>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</si>
  <si>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</si>
  <si>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</si>
  <si>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</si>
  <si>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</si>
  <si>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</si>
  <si>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</si>
  <si>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</si>
  <si>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</si>
  <si>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</si>
  <si>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</si>
  <si>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</si>
  <si>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</si>
  <si>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</si>
  <si>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</si>
  <si>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</si>
  <si>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</si>
  <si>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</si>
  <si>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</si>
  <si>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</si>
  <si>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</si>
  <si>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</si>
  <si>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</si>
  <si>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</si>
  <si>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</si>
  <si>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</si>
  <si>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</si>
  <si>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</si>
  <si>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</si>
  <si>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</si>
  <si>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</si>
  <si>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</si>
  <si>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</si>
  <si>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</si>
  <si>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</si>
  <si>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</si>
  <si>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</si>
  <si>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</si>
  <si>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</si>
  <si>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</si>
  <si>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</si>
  <si>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</si>
  <si>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</si>
  <si>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</si>
  <si>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</si>
  <si>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</si>
  <si>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</si>
  <si>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</si>
  <si>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</si>
  <si>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</si>
  <si>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</si>
  <si>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</si>
  <si>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</si>
  <si>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</si>
  <si>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</si>
  <si>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</si>
  <si>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</si>
  <si>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</si>
  <si>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</si>
  <si>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</si>
  <si>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</si>
  <si>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</si>
  <si>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</si>
  <si>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</si>
  <si>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</si>
  <si>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</si>
  <si>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</si>
  <si>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</si>
  <si>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</si>
  <si>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</si>
  <si>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</si>
  <si>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</si>
  <si>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</si>
  <si>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</si>
  <si>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</si>
  <si>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</si>
  <si>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</si>
  <si>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</si>
  <si>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</si>
  <si>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</si>
  <si>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</si>
  <si>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</si>
  <si>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</si>
  <si>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</si>
  <si>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</si>
  <si>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</si>
  <si>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</si>
  <si>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</si>
  <si>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</si>
  <si>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</si>
  <si>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</si>
  <si>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</si>
  <si>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</si>
  <si>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</si>
  <si>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</si>
  <si>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</si>
  <si>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</si>
  <si>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</si>
  <si>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</si>
  <si>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</si>
  <si>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</si>
  <si>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</si>
  <si>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</si>
  <si>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</si>
  <si>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</si>
  <si>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</si>
  <si>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</si>
  <si>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</si>
  <si>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</si>
  <si>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</si>
  <si>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</si>
  <si>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</si>
  <si>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</si>
  <si>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</si>
  <si>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</si>
  <si>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</si>
  <si>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</si>
  <si>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</si>
  <si>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</si>
  <si>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</si>
  <si>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</si>
  <si>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</si>
  <si>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</si>
  <si>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</si>
  <si>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</si>
  <si>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</si>
  <si>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</si>
  <si>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</si>
  <si>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</si>
  <si>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</si>
  <si>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</si>
  <si>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</si>
  <si>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</si>
  <si>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</si>
  <si>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</si>
  <si>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</si>
  <si>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</si>
  <si>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</si>
  <si>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</si>
  <si>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</si>
  <si>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</si>
  <si>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</si>
  <si>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</si>
  <si>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</si>
  <si>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</si>
  <si>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</si>
  <si>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</si>
  <si>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</si>
  <si>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</si>
  <si>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</si>
  <si>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</si>
  <si>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</si>
  <si>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</si>
  <si>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</si>
  <si>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</si>
  <si>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</si>
  <si>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</si>
  <si>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</si>
  <si>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</si>
  <si>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</si>
  <si>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</si>
  <si>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</si>
  <si>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</si>
  <si>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</si>
  <si>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</si>
  <si>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</si>
  <si>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</si>
  <si>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</si>
  <si>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</si>
  <si>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</si>
  <si>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</si>
  <si>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</si>
  <si>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</si>
  <si>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</si>
  <si>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</si>
  <si>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</si>
  <si>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</si>
  <si>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</si>
  <si>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</si>
  <si>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</si>
  <si>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</si>
  <si>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</si>
  <si>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</si>
  <si>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</si>
  <si>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</si>
  <si>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</si>
  <si>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</si>
  <si>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</si>
  <si>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</si>
  <si>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</si>
  <si>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</si>
  <si>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</si>
  <si>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</si>
  <si>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</si>
  <si>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</si>
  <si>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</si>
  <si>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</si>
  <si>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</si>
  <si>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</si>
  <si>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</si>
  <si>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</si>
  <si>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</si>
  <si>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</si>
  <si>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</si>
  <si>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</si>
  <si>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</si>
  <si>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</si>
  <si>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</si>
  <si>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</si>
  <si>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</si>
  <si>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</si>
  <si>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</si>
  <si>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</si>
  <si>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</si>
  <si>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</si>
  <si>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</si>
  <si>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</si>
  <si>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</si>
  <si>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</si>
  <si>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</si>
  <si>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</si>
  <si>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</si>
  <si>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</si>
  <si>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</si>
  <si>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</si>
  <si>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</si>
  <si>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</si>
  <si>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</si>
  <si>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</si>
  <si>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</si>
  <si>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</si>
  <si>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</si>
  <si>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</si>
  <si>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</si>
  <si>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</si>
  <si>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</si>
  <si>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</si>
  <si>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</si>
  <si>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</si>
  <si>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</si>
  <si>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</si>
  <si>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</si>
  <si>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</si>
  <si>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</si>
  <si>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</si>
  <si>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</si>
  <si>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</si>
  <si>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</si>
  <si>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</si>
  <si>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</si>
  <si>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</si>
  <si>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</si>
  <si>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</si>
  <si>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</si>
  <si>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</si>
  <si>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</si>
  <si>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</si>
  <si>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</si>
  <si>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</si>
  <si>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</si>
  <si>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</si>
  <si>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</si>
  <si>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</si>
  <si>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</si>
  <si>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</si>
  <si>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</si>
  <si>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</si>
  <si>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</si>
  <si>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</si>
  <si>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</si>
  <si>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</si>
  <si>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</si>
  <si>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</si>
  <si>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</si>
  <si>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</si>
  <si>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</si>
  <si>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</si>
  <si>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</si>
  <si>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</si>
  <si>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</si>
  <si>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</si>
  <si>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</si>
  <si>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</si>
  <si>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</si>
  <si>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</si>
  <si>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</si>
  <si>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</si>
  <si>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</si>
  <si>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</si>
  <si>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</si>
  <si>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</si>
  <si>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</si>
  <si>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</si>
  <si>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</si>
  <si>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</si>
  <si>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</si>
  <si>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</si>
  <si>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</si>
  <si>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</si>
  <si>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</si>
  <si>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</si>
  <si>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</si>
  <si>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</si>
  <si>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</si>
  <si>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</si>
  <si>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</si>
  <si>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</si>
  <si>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</si>
  <si>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</si>
  <si>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</si>
  <si>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</si>
  <si>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</si>
  <si>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</si>
  <si>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</si>
  <si>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</si>
  <si>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</si>
  <si>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</si>
  <si>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</si>
  <si>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</si>
  <si>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</si>
  <si>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</si>
  <si>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</si>
  <si>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</si>
  <si>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</si>
  <si>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</si>
  <si>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</si>
  <si>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</si>
  <si>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</si>
  <si>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</si>
  <si>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</si>
  <si>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</si>
  <si>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</si>
  <si>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</si>
  <si>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</si>
  <si>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</si>
  <si>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</si>
  <si>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</si>
  <si>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</si>
  <si>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</si>
  <si>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</si>
  <si>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</si>
  <si>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</si>
  <si>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</si>
  <si>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</si>
  <si>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</si>
  <si>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</si>
  <si>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</si>
  <si>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</si>
  <si>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</si>
  <si>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</si>
  <si>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</si>
  <si>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</si>
  <si>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</si>
  <si>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</si>
  <si>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</si>
  <si>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</si>
  <si>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</si>
  <si>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</si>
  <si>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</si>
  <si>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</si>
  <si>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</si>
  <si>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</si>
  <si>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</si>
  <si>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</si>
  <si>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</si>
  <si>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</si>
  <si>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</si>
  <si>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</si>
  <si>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</si>
  <si>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</si>
  <si>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</si>
  <si>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</si>
  <si>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</si>
  <si>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</si>
  <si>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</si>
  <si>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</si>
  <si>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</si>
  <si>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</si>
  <si>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</si>
  <si>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</si>
  <si>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</si>
  <si>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</si>
  <si>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</si>
  <si>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</si>
  <si>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</si>
  <si>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</si>
  <si>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</si>
  <si>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</si>
  <si>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</si>
  <si>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</si>
  <si>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</si>
  <si>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</si>
  <si>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</si>
  <si>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</si>
  <si>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</si>
  <si>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</si>
  <si>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</si>
  <si>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</si>
  <si>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</si>
  <si>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</si>
  <si>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</si>
  <si>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</si>
  <si>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</si>
  <si>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</si>
  <si>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</si>
  <si>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</si>
  <si>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</si>
  <si>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</si>
  <si>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</si>
  <si>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</si>
  <si>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</si>
  <si>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</si>
  <si>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</si>
  <si>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</si>
  <si>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</si>
  <si>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</si>
  <si>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</si>
  <si>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</si>
  <si>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</si>
  <si>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</si>
  <si>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</si>
  <si>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</si>
  <si>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</si>
  <si>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</si>
  <si>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</si>
  <si>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</si>
  <si>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</si>
  <si>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</si>
  <si>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</si>
  <si>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</si>
  <si>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</si>
  <si>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</si>
  <si>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</si>
  <si>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</si>
  <si>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</si>
  <si>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</si>
  <si>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</si>
  <si>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</si>
  <si>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</si>
  <si>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</si>
  <si>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</si>
  <si>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</si>
  <si>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</si>
  <si>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</si>
  <si>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</si>
  <si>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</si>
  <si>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</si>
  <si>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</si>
  <si>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</si>
  <si>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</si>
  <si>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</si>
  <si>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</si>
  <si>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</si>
  <si>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</si>
  <si>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</si>
  <si>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</si>
  <si>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</si>
  <si>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</si>
  <si>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</si>
  <si>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</si>
  <si>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</si>
  <si>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</si>
  <si>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</si>
  <si>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</si>
  <si>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</si>
  <si>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</si>
  <si>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</si>
  <si>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</si>
  <si>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</si>
  <si>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</si>
  <si>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</si>
  <si>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</si>
  <si>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</si>
  <si>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</si>
  <si>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</si>
  <si>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</si>
  <si>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</si>
  <si>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</si>
  <si>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</si>
  <si>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</si>
  <si>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</si>
  <si>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</si>
  <si>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</si>
  <si>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</si>
  <si>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</si>
  <si>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</si>
  <si>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</si>
  <si>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</si>
  <si>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</si>
  <si>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</si>
  <si>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</si>
  <si>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</si>
  <si>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</si>
  <si>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</si>
  <si>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</si>
  <si>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</si>
  <si>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</si>
  <si>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</si>
  <si>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</si>
  <si>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</si>
  <si>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</si>
  <si>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</si>
  <si>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</si>
  <si>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</si>
  <si>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</si>
  <si>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</si>
  <si>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</si>
  <si>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</si>
  <si>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</si>
  <si>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</si>
  <si>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</si>
  <si>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</si>
  <si>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</si>
  <si>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</si>
  <si>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</si>
  <si>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</si>
  <si>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</si>
  <si>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</si>
  <si>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</si>
  <si>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</si>
  <si>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</si>
  <si>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</si>
  <si>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</si>
  <si>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</si>
  <si>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</si>
  <si>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</si>
  <si>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</si>
  <si>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</si>
  <si>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</si>
  <si>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</si>
  <si>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</si>
  <si>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</si>
  <si>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</si>
  <si>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</si>
  <si>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</si>
  <si>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</si>
  <si>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</si>
  <si>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</si>
  <si>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</si>
  <si>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</si>
  <si>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</si>
  <si>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</si>
  <si>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</si>
  <si>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</si>
  <si>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</si>
  <si>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</si>
  <si>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</si>
  <si>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</si>
  <si>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</si>
  <si>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</si>
  <si>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</si>
  <si>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</si>
  <si>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</si>
  <si>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</si>
  <si>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</si>
  <si>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</si>
  <si>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</si>
  <si>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</si>
  <si>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</si>
  <si>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</si>
  <si>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</si>
  <si>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</si>
  <si>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</si>
  <si>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</si>
  <si>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</si>
  <si>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</si>
  <si>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</si>
  <si>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</si>
  <si>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</si>
  <si>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</si>
  <si>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</si>
  <si>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</si>
  <si>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</si>
  <si>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</si>
  <si>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</si>
  <si>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</si>
  <si>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</si>
  <si>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</si>
  <si>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</si>
  <si>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</si>
  <si>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</si>
  <si>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</si>
  <si>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</si>
  <si>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</si>
  <si>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</si>
  <si>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</si>
  <si>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</si>
  <si>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</si>
  <si>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</si>
  <si>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</si>
  <si>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</si>
  <si>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</si>
  <si>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</si>
  <si>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</si>
  <si>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</si>
  <si>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</si>
  <si>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</si>
  <si>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</si>
  <si>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</si>
  <si>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</si>
  <si>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</si>
  <si>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</si>
  <si>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</si>
  <si>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</si>
  <si>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</si>
  <si>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</si>
  <si>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</si>
  <si>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</si>
  <si>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</si>
  <si>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</si>
  <si>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</si>
  <si>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</si>
  <si>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</si>
  <si>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</si>
  <si>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</si>
  <si>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</si>
  <si>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</si>
  <si>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</si>
  <si>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</si>
  <si>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</si>
  <si>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</si>
  <si>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</si>
  <si>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</si>
  <si>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</si>
  <si>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</si>
  <si>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</si>
  <si>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</si>
  <si>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</si>
  <si>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</si>
  <si>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</si>
  <si>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</si>
  <si>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</si>
  <si>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</si>
  <si>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</si>
  <si>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</si>
  <si>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</si>
  <si>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</si>
  <si>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</si>
  <si>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</si>
  <si>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</si>
  <si>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</si>
  <si>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</si>
  <si>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</si>
  <si>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</si>
  <si>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</si>
  <si>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</si>
  <si>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</si>
  <si>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</si>
  <si>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</si>
  <si>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</si>
  <si>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</si>
  <si>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</si>
  <si>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</si>
  <si>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</si>
  <si>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</si>
  <si>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</si>
  <si>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</si>
  <si>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</si>
  <si>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</si>
  <si>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</si>
  <si>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</si>
  <si>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</si>
  <si>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</si>
  <si>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</si>
  <si>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</si>
  <si>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</si>
  <si>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</si>
  <si>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</si>
  <si>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</si>
  <si>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</si>
  <si>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</si>
  <si>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</si>
  <si>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</si>
  <si>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</si>
  <si>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</si>
  <si>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</si>
  <si>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</si>
  <si>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</si>
  <si>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</si>
  <si>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</si>
  <si>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</si>
  <si>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</si>
  <si>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</si>
  <si>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</si>
  <si>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</si>
  <si>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</si>
  <si>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</si>
  <si>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</si>
  <si>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</si>
  <si>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</si>
  <si>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</si>
  <si>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</si>
  <si>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</si>
  <si>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</si>
  <si>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</si>
  <si>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</si>
  <si>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</si>
  <si>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</si>
  <si>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</si>
  <si>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</si>
  <si>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</si>
  <si>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</si>
  <si>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</si>
  <si>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</si>
  <si>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</si>
  <si>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</si>
  <si>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</si>
  <si>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</si>
  <si>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</si>
  <si>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</si>
  <si>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</si>
  <si>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</si>
  <si>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</si>
  <si>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</si>
  <si>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</si>
  <si>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</si>
  <si>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</si>
  <si>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</si>
  <si>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</si>
  <si>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</si>
  <si>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</si>
  <si>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</si>
  <si>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</si>
  <si>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</si>
  <si>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</si>
  <si>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</si>
  <si>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</si>
  <si>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</si>
  <si>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</si>
  <si>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</si>
  <si>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</si>
  <si>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</si>
  <si>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</si>
  <si>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</si>
  <si>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</si>
  <si>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</si>
  <si>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</si>
  <si>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</si>
  <si>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</si>
  <si>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</si>
  <si>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</si>
  <si>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</si>
  <si>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</si>
  <si>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</si>
  <si>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</si>
  <si>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</si>
  <si>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</si>
  <si>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</si>
  <si>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</si>
  <si>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</si>
  <si>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</si>
  <si>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</si>
  <si>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</si>
  <si>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</si>
  <si>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</si>
  <si>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</si>
  <si>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</si>
  <si>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</si>
  <si>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</si>
  <si>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</si>
  <si>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</si>
  <si>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</si>
  <si>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</si>
  <si>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</si>
  <si>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</si>
  <si>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</si>
  <si>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</si>
  <si>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</si>
  <si>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</si>
  <si>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</si>
  <si>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</si>
  <si>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</si>
  <si>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</si>
  <si>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</si>
  <si>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</si>
  <si>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</si>
  <si>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</si>
  <si>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</si>
  <si>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</si>
  <si>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</si>
  <si>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</si>
  <si>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</si>
  <si>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</si>
  <si>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</si>
  <si>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</si>
  <si>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</si>
  <si>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</si>
  <si>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</si>
  <si>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</si>
  <si>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</si>
  <si>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</si>
  <si>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</si>
  <si>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</si>
  <si>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</si>
  <si>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</si>
  <si>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</si>
  <si>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</si>
  <si>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</si>
  <si>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</si>
  <si>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</si>
  <si>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</si>
  <si>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</si>
  <si>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</si>
  <si>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</si>
  <si>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</si>
  <si>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</si>
  <si>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</si>
  <si>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</si>
  <si>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</si>
  <si>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</si>
  <si>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</si>
  <si>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</si>
  <si>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</si>
  <si>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</si>
  <si>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</si>
  <si>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</si>
  <si>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</si>
  <si>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</si>
  <si>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</si>
  <si>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</si>
  <si>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</si>
  <si>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</si>
  <si>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</si>
  <si>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</si>
  <si>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</si>
  <si>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</si>
  <si>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</si>
  <si>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</si>
  <si>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</si>
  <si>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</si>
  <si>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</si>
  <si>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</si>
  <si>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</si>
  <si>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</si>
  <si>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</si>
  <si>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</si>
  <si>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</si>
  <si>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</si>
  <si>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</si>
  <si>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</si>
  <si>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</si>
  <si>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</si>
  <si>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</si>
  <si>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</si>
  <si>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</si>
  <si>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</si>
  <si>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</si>
  <si>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</si>
  <si>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</si>
  <si>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</si>
  <si>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</si>
  <si>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</si>
  <si>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</si>
  <si>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</si>
  <si>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</si>
  <si>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</si>
  <si>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</si>
  <si>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</si>
  <si>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</si>
  <si>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</si>
  <si>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</si>
  <si>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</si>
  <si>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</si>
  <si>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</si>
  <si>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</si>
  <si>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</si>
  <si>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</si>
  <si>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</si>
  <si>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</si>
  <si>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</si>
  <si>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</si>
  <si>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</si>
  <si>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</si>
  <si>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</si>
  <si>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</si>
  <si>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</si>
  <si>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</si>
  <si>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</si>
  <si>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</si>
  <si>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</si>
  <si>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</si>
  <si>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</si>
  <si>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</si>
  <si>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</si>
  <si>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</si>
  <si>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</si>
  <si>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</si>
  <si>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</si>
  <si>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</si>
  <si>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</si>
  <si>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</si>
  <si>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</si>
  <si>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</si>
  <si>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</si>
  <si>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</si>
  <si>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</si>
  <si>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</si>
  <si>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</si>
  <si>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</si>
  <si>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</si>
  <si>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</si>
  <si>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</si>
  <si>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</si>
  <si>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</si>
  <si>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</si>
  <si>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</si>
  <si>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</si>
  <si>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</si>
  <si>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</si>
  <si>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</si>
  <si>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</si>
  <si>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</si>
  <si>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</si>
  <si>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</si>
  <si>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</si>
  <si>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</si>
  <si>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</si>
  <si>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</si>
  <si>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</si>
  <si>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</si>
  <si>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</si>
  <si>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</si>
  <si>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</si>
  <si>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</si>
  <si>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</si>
  <si>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</si>
  <si>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</si>
  <si>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</si>
  <si>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</si>
  <si>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</si>
  <si>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</si>
  <si>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</si>
  <si>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</si>
  <si>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</si>
  <si>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</si>
  <si>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</si>
  <si>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</si>
  <si>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</si>
  <si>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</si>
  <si>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</si>
  <si>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</si>
  <si>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</si>
  <si>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</si>
  <si>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</si>
  <si>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</si>
  <si>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</si>
  <si>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</si>
  <si>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</si>
  <si>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</si>
  <si>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</si>
  <si>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</si>
  <si>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</si>
  <si>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</si>
  <si>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</si>
  <si>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</si>
  <si>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</si>
  <si>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</si>
  <si>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</si>
  <si>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</si>
  <si>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</si>
  <si>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</si>
  <si>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</si>
  <si>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</si>
  <si>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</si>
  <si>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</si>
  <si>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</si>
  <si>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</si>
  <si>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</si>
  <si>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</si>
  <si>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</si>
  <si>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</si>
  <si>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</si>
  <si>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</si>
  <si>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</si>
  <si>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</si>
  <si>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</si>
  <si>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</si>
  <si>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</si>
  <si>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</si>
  <si>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</si>
  <si>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</si>
  <si>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</si>
  <si>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</si>
  <si>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</si>
  <si>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</si>
  <si>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</si>
  <si>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</si>
  <si>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</si>
  <si>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</si>
  <si>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</si>
  <si>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</si>
  <si>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</si>
  <si>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</si>
  <si>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</si>
  <si>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</si>
  <si>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</si>
  <si>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</si>
  <si>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</si>
  <si>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</si>
  <si>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</si>
  <si>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</si>
  <si>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</si>
  <si>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</si>
  <si>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</si>
  <si>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</si>
  <si>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</si>
  <si>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</si>
  <si>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</si>
  <si>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</si>
  <si>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</si>
  <si>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</si>
  <si>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</si>
  <si>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</si>
  <si>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</si>
  <si>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</si>
  <si>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</si>
  <si>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</si>
  <si>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</si>
  <si>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</si>
  <si>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</si>
  <si>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</si>
  <si>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</si>
  <si>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</si>
  <si>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</si>
  <si>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</si>
  <si>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</si>
  <si>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</si>
  <si>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</si>
  <si>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</si>
  <si>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</si>
  <si>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</si>
  <si>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</si>
  <si>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</si>
  <si>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</si>
  <si>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</si>
  <si>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</si>
  <si>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</si>
  <si>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</si>
  <si>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</si>
  <si>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</si>
  <si>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</si>
  <si>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</si>
  <si>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</si>
  <si>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</si>
  <si>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</si>
  <si>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</si>
  <si>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</si>
  <si>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</si>
  <si>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</si>
  <si>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</si>
  <si>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</si>
  <si>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</si>
  <si>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</si>
  <si>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</si>
  <si>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</si>
  <si>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</si>
  <si>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</si>
  <si>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</si>
  <si>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</si>
  <si>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</si>
  <si>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</si>
  <si>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</si>
  <si>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</si>
  <si>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</si>
  <si>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</si>
  <si>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</si>
  <si>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</si>
  <si>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</si>
  <si>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</si>
  <si>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</si>
  <si>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</si>
  <si>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</si>
  <si>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</si>
  <si>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</si>
  <si>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</si>
  <si>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</si>
  <si>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</si>
  <si>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</si>
  <si>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</si>
  <si>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</si>
  <si>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</si>
  <si>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</si>
  <si>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</si>
  <si>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</si>
  <si>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</si>
  <si>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</si>
  <si>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</si>
  <si>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</si>
  <si>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</si>
  <si>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</si>
  <si>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</si>
  <si>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</si>
  <si>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</si>
  <si>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</si>
  <si>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</si>
  <si>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</si>
  <si>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</si>
  <si>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</si>
  <si>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</si>
  <si>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</si>
  <si>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</si>
  <si>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</si>
  <si>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</si>
  <si>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</si>
  <si>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</si>
  <si>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</si>
  <si>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</si>
  <si>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</si>
  <si>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</si>
  <si>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</si>
  <si>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</si>
  <si>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</si>
  <si>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</si>
  <si>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</si>
  <si>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</si>
  <si>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</si>
  <si>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</si>
  <si>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</si>
  <si>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</si>
  <si>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</si>
  <si>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</si>
  <si>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</si>
  <si>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</si>
  <si>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</si>
  <si>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</si>
  <si>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</si>
  <si>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</si>
  <si>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</si>
  <si>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</si>
  <si>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</si>
  <si>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</si>
  <si>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</si>
  <si>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</si>
  <si>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</si>
  <si>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</si>
  <si>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</si>
  <si>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</si>
  <si>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</si>
  <si>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</si>
  <si>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</si>
  <si>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</si>
  <si>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</si>
  <si>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</si>
  <si>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</si>
  <si>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</si>
  <si>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</si>
  <si>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</si>
  <si>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</si>
  <si>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</si>
  <si>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</si>
  <si>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</si>
  <si>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</si>
  <si>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</si>
  <si>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</si>
  <si>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</si>
  <si>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</si>
  <si>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</si>
  <si>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</si>
  <si>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</si>
  <si>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</si>
  <si>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</si>
  <si>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</si>
  <si>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</si>
  <si>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</si>
  <si>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</si>
  <si>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</si>
  <si>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</si>
  <si>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</si>
  <si>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</si>
  <si>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</si>
  <si>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</si>
  <si>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</si>
  <si>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</si>
  <si>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</si>
  <si>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</si>
  <si>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</si>
  <si>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</si>
  <si>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</si>
  <si>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</si>
  <si>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</si>
  <si>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</si>
  <si>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</si>
  <si>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</si>
  <si>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</si>
  <si>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</si>
  <si>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</si>
  <si>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</si>
  <si>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</si>
  <si>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</si>
  <si>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</si>
  <si>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</si>
  <si>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</si>
  <si>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</si>
  <si>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</si>
  <si>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</si>
  <si>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</si>
  <si>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</si>
  <si>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</si>
  <si>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</si>
  <si>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</si>
  <si>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</si>
  <si>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</si>
  <si>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</si>
  <si>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</si>
  <si>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</si>
  <si>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</si>
  <si>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</si>
  <si>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</si>
  <si>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</si>
  <si>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</si>
  <si>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</si>
  <si>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</si>
  <si>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</si>
  <si>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</si>
  <si>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</si>
  <si>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</si>
  <si>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</si>
  <si>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</si>
  <si>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</si>
  <si>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</si>
  <si>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</si>
  <si>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</si>
  <si>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</si>
  <si>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</si>
  <si>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</si>
  <si>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</si>
  <si>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</si>
  <si>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</si>
  <si>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</si>
  <si>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</si>
  <si>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</si>
  <si>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</si>
  <si>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</si>
  <si>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</si>
  <si>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</si>
  <si>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</si>
  <si>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</si>
  <si>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</si>
  <si>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</si>
  <si>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</si>
  <si>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</si>
  <si>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</si>
  <si>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</si>
  <si>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</si>
  <si>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</si>
  <si>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</si>
  <si>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</si>
  <si>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</si>
  <si>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</si>
  <si>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</si>
  <si>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</si>
  <si>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</si>
  <si>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</si>
  <si>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</si>
  <si>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</si>
  <si>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</si>
  <si>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</si>
  <si>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</si>
  <si>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</si>
  <si>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</si>
  <si>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</si>
  <si>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</si>
  <si>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</si>
  <si>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</si>
  <si>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</si>
  <si>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</si>
  <si>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</si>
  <si>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</si>
  <si>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</si>
  <si>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</si>
  <si>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</si>
  <si>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</si>
  <si>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</si>
  <si>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</si>
  <si>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</si>
  <si>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</si>
  <si>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</si>
  <si>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</si>
  <si>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</si>
  <si>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</si>
  <si>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</si>
  <si>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</si>
  <si>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</si>
  <si>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</si>
  <si>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</si>
  <si>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</si>
  <si>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</si>
  <si>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</si>
  <si>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</si>
  <si>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</si>
  <si>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</si>
  <si>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</si>
  <si>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</si>
  <si>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</si>
  <si>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</si>
  <si>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</si>
  <si>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</si>
  <si>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</si>
  <si>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</si>
  <si>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</si>
  <si>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</si>
  <si>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</si>
  <si>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</si>
  <si>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</si>
  <si>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</si>
  <si>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</si>
  <si>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</si>
  <si>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</si>
  <si>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</si>
  <si>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</si>
  <si>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</si>
  <si>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</si>
  <si>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</si>
  <si>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</si>
  <si>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</si>
  <si>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</si>
  <si>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</si>
  <si>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</si>
  <si>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</si>
  <si>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</si>
  <si>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</si>
  <si>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</si>
  <si>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</si>
  <si>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</si>
  <si>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</si>
  <si>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</si>
  <si>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</si>
  <si>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</si>
  <si>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</si>
  <si>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</si>
  <si>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</si>
  <si>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</si>
  <si>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</si>
  <si>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</si>
  <si>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</si>
  <si>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</si>
  <si>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</si>
  <si>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</si>
  <si>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</si>
  <si>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</si>
  <si>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</si>
  <si>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</si>
  <si>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</si>
  <si>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</si>
  <si>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</si>
  <si>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</si>
  <si>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</si>
  <si>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</si>
  <si>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</si>
  <si>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</si>
  <si>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</si>
  <si>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</si>
  <si>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</si>
  <si>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</si>
  <si>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</si>
  <si>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</si>
  <si>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</si>
  <si>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</si>
  <si>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</si>
  <si>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</si>
  <si>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</si>
  <si>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</si>
  <si>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</si>
  <si>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</si>
  <si>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</si>
  <si>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</si>
  <si>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</si>
  <si>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</si>
  <si>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</si>
  <si>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</si>
  <si>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</si>
  <si>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</si>
  <si>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</si>
  <si>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</si>
  <si>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</si>
  <si>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</si>
  <si>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</si>
  <si>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</si>
  <si>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</si>
  <si>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</si>
  <si>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</si>
  <si>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</si>
  <si>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</si>
  <si>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</si>
  <si>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</si>
  <si>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</si>
  <si>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</si>
  <si>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</si>
  <si>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</si>
  <si>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</si>
  <si>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</si>
  <si>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</si>
  <si>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</si>
  <si>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</si>
  <si>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</si>
  <si>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</si>
  <si>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</si>
  <si>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</si>
  <si>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</si>
  <si>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</si>
  <si>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</si>
  <si>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</si>
  <si>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</si>
  <si>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</si>
  <si>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</si>
  <si>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</si>
  <si>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</si>
  <si>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</si>
  <si>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</si>
  <si>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</si>
  <si>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</si>
  <si>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</si>
  <si>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</si>
  <si>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</si>
  <si>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</si>
  <si>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</si>
  <si>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</si>
  <si>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</si>
  <si>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</si>
  <si>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</si>
  <si>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</si>
  <si>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</si>
  <si>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</si>
  <si>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</si>
  <si>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</si>
  <si>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</si>
  <si>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</si>
  <si>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</si>
  <si>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</si>
  <si>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</si>
  <si>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</si>
  <si>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</si>
  <si>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</si>
  <si>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</si>
  <si>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</si>
  <si>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</si>
  <si>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</si>
  <si>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</si>
  <si>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</si>
  <si>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</si>
  <si>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</si>
  <si>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</si>
  <si>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</si>
  <si>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</si>
  <si>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</si>
  <si>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</si>
  <si>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</si>
  <si>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</si>
  <si>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</si>
  <si>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</si>
  <si>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</si>
  <si>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</si>
  <si>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</si>
  <si>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</si>
  <si>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</si>
  <si>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</si>
  <si>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</si>
  <si>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</si>
  <si>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</si>
  <si>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</si>
  <si>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</si>
  <si>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</si>
  <si>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</si>
  <si>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</si>
  <si>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</si>
  <si>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</si>
  <si>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</si>
  <si>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</si>
  <si>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</si>
  <si>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</si>
  <si>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</si>
  <si>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</si>
  <si>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</si>
  <si>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</si>
  <si>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</si>
  <si>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</si>
  <si>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</si>
  <si>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</si>
  <si>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</si>
  <si>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</si>
  <si>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</si>
  <si>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</si>
  <si>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</si>
  <si>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</si>
  <si>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</si>
  <si>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</si>
  <si>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</si>
  <si>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</si>
  <si>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</si>
  <si>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</si>
  <si>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</si>
  <si>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</si>
  <si>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</si>
  <si>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</si>
  <si>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</si>
  <si>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</si>
  <si>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</si>
  <si>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</si>
  <si>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</si>
  <si>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</si>
  <si>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</si>
  <si>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</si>
  <si>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</si>
  <si>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</si>
  <si>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</si>
  <si>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</si>
  <si>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</si>
  <si>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</si>
  <si>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</si>
  <si>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</si>
  <si>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</si>
  <si>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</si>
  <si>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</si>
  <si>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</si>
  <si>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</si>
  <si>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</si>
  <si>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</si>
  <si>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</si>
  <si>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</si>
  <si>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</si>
  <si>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</si>
  <si>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</si>
  <si>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</si>
  <si>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</si>
  <si>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</si>
  <si>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</si>
  <si>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</si>
  <si>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</si>
  <si>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</si>
  <si>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</si>
  <si>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</si>
  <si>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</si>
  <si>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</si>
  <si>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</si>
  <si>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</si>
  <si>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</si>
  <si>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</si>
  <si>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</si>
  <si>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</si>
  <si>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</si>
  <si>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</si>
  <si>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</si>
  <si>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</si>
  <si>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</si>
  <si>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</si>
  <si>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</si>
  <si>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</si>
  <si>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</si>
  <si>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</si>
  <si>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</si>
  <si>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</si>
  <si>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</si>
  <si>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</si>
  <si>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</si>
  <si>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</si>
  <si>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</si>
  <si>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</si>
  <si>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</si>
  <si>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</si>
  <si>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</si>
  <si>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</si>
  <si>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</si>
  <si>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</si>
  <si>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</si>
  <si>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</si>
  <si>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</si>
  <si>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</si>
  <si>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</si>
  <si>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</si>
  <si>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</si>
  <si>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</si>
  <si>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</si>
  <si>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</si>
  <si>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</si>
  <si>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</si>
  <si>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</si>
  <si>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</si>
  <si>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</si>
  <si>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</si>
  <si>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</si>
  <si>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</si>
  <si>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</si>
  <si>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</si>
  <si>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</si>
  <si>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</si>
  <si>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</si>
  <si>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</si>
  <si>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</si>
  <si>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</si>
  <si>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</si>
  <si>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</si>
  <si>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</si>
  <si>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</si>
  <si>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</si>
  <si>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</si>
  <si>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</si>
  <si>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</si>
  <si>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</si>
  <si>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</si>
  <si>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</si>
  <si>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</si>
  <si>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</si>
  <si>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</si>
  <si>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</si>
  <si>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</si>
  <si>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</si>
  <si>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</si>
  <si>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</si>
  <si>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</si>
  <si>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</si>
  <si>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</si>
  <si>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</si>
  <si>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</si>
  <si>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</si>
  <si>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</si>
  <si>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</si>
  <si>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</si>
  <si>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</si>
  <si>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</si>
  <si>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</si>
  <si>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</si>
  <si>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</si>
  <si>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</si>
  <si>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</si>
  <si>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</si>
  <si>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</si>
  <si>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</si>
  <si>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</si>
  <si>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</si>
  <si>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</si>
  <si>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</si>
  <si>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</si>
  <si>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</si>
  <si>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</si>
  <si>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</si>
  <si>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</si>
  <si>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</si>
  <si>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</si>
  <si>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</si>
  <si>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</si>
  <si>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</si>
  <si>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</si>
  <si>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</si>
  <si>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</si>
  <si>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</si>
  <si>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</si>
  <si>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</si>
  <si>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</si>
  <si>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</si>
  <si>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</si>
  <si>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</si>
  <si>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</si>
  <si>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</si>
  <si>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</si>
  <si>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</si>
  <si>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</si>
  <si>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</si>
  <si>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</si>
  <si>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</si>
  <si>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</si>
  <si>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</si>
  <si>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</si>
  <si>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</si>
  <si>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</si>
  <si>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</si>
  <si>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</si>
  <si>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</si>
  <si>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</si>
  <si>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</si>
  <si>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</si>
  <si>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</si>
  <si>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</si>
  <si>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</si>
  <si>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</si>
  <si>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</si>
  <si>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</si>
  <si>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</si>
  <si>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</si>
  <si>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</si>
  <si>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</si>
  <si>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</si>
  <si>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</si>
  <si>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</si>
  <si>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</si>
  <si>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</si>
  <si>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</si>
  <si>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</si>
  <si>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</si>
  <si>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</si>
  <si>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</si>
  <si>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</si>
  <si>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</si>
  <si>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</si>
  <si>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</si>
  <si>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</si>
  <si>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</si>
  <si>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</si>
  <si>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</si>
  <si>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</si>
  <si>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</si>
  <si>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</si>
  <si>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</si>
  <si>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</si>
  <si>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</si>
  <si>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</si>
  <si>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</si>
  <si>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</si>
  <si>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</si>
  <si>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</si>
  <si>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</si>
  <si>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</si>
  <si>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</si>
  <si>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</si>
  <si>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</si>
  <si>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</si>
  <si>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</si>
  <si>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</si>
  <si>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</si>
  <si>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</si>
  <si>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</si>
  <si>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</si>
  <si>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</si>
  <si>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</si>
  <si>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</si>
  <si>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</si>
  <si>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</si>
  <si>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</si>
  <si>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</si>
  <si>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</si>
  <si>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</si>
  <si>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</si>
  <si>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</si>
  <si>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</si>
  <si>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</si>
  <si>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</si>
  <si>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</si>
  <si>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</si>
  <si>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</si>
  <si>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</si>
  <si>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</si>
  <si>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</si>
  <si>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</si>
  <si>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</si>
  <si>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</si>
  <si>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</si>
  <si>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</si>
  <si>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</si>
  <si>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</si>
  <si>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</si>
  <si>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</si>
  <si>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</si>
  <si>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</si>
  <si>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</si>
  <si>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</si>
  <si>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</si>
  <si>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</si>
  <si>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</si>
  <si>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</si>
  <si>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</si>
  <si>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</si>
  <si>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</si>
  <si>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</si>
  <si>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</si>
  <si>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</si>
  <si>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</si>
  <si>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</si>
  <si>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</si>
  <si>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</si>
  <si>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</si>
  <si>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</si>
  <si>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</si>
  <si>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</si>
  <si>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</si>
  <si>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</si>
  <si>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</si>
  <si>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</si>
  <si>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</si>
  <si>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</si>
  <si>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</si>
  <si>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</si>
  <si>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</si>
  <si>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</si>
  <si>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</si>
  <si>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</si>
  <si>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</si>
  <si>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</si>
  <si>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</si>
  <si>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</si>
  <si>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</si>
  <si>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</si>
  <si>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</si>
  <si>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</si>
  <si>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</si>
  <si>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</si>
  <si>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</si>
  <si>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</si>
  <si>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</si>
  <si>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</si>
  <si>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</si>
  <si>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</si>
  <si>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</si>
  <si>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</si>
  <si>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</si>
  <si>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</si>
  <si>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</si>
  <si>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</si>
  <si>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</si>
  <si>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</si>
  <si>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</si>
  <si>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</si>
  <si>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</si>
  <si>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</si>
  <si>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</si>
  <si>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</si>
  <si>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</si>
  <si>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</si>
  <si>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</si>
  <si>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</si>
  <si>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</si>
  <si>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</si>
  <si>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</si>
  <si>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</si>
  <si>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</si>
  <si>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</si>
  <si>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</si>
  <si>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</si>
  <si>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</si>
  <si>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</si>
  <si>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</si>
  <si>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</si>
  <si>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</si>
  <si>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</si>
  <si>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</si>
  <si>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</si>
  <si>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</si>
  <si>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</si>
  <si>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</si>
  <si>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</si>
  <si>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</si>
  <si>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</si>
  <si>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</si>
  <si>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</si>
  <si>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</si>
  <si>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</si>
  <si>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</si>
  <si>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</si>
  <si>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</si>
  <si>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</si>
  <si>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</si>
  <si>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</si>
  <si>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</si>
  <si>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</si>
  <si>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</si>
  <si>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</si>
  <si>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</si>
  <si>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</si>
  <si>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</si>
  <si>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</si>
  <si>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</si>
  <si>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</si>
  <si>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</si>
  <si>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</si>
  <si>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</si>
  <si>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</si>
  <si>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</si>
  <si>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</si>
  <si>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</si>
  <si>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</si>
  <si>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</si>
  <si>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</si>
  <si>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</si>
  <si>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</si>
  <si>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</si>
  <si>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</si>
  <si>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</si>
  <si>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</si>
  <si>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</si>
  <si>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</si>
  <si>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</si>
  <si>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</si>
  <si>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</si>
  <si>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</si>
  <si>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</si>
  <si>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</si>
  <si>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</si>
  <si>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</si>
  <si>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</si>
  <si>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</si>
  <si>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</si>
  <si>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</si>
  <si>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</si>
  <si>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</si>
  <si>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</si>
  <si>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</si>
  <si>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</si>
  <si>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</si>
  <si>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</si>
  <si>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</si>
  <si>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</si>
  <si>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</si>
  <si>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</si>
  <si>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</si>
  <si>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</si>
  <si>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</si>
  <si>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</si>
  <si>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</si>
  <si>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</si>
  <si>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</si>
  <si>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</si>
  <si>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</si>
  <si>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</si>
  <si>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</si>
  <si>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</si>
  <si>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</si>
  <si>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</si>
  <si>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</si>
  <si>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</si>
  <si>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</si>
  <si>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</si>
  <si>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</si>
  <si>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</si>
  <si>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</si>
  <si>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</si>
  <si>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</si>
  <si>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</si>
  <si>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</si>
  <si>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</si>
  <si>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</si>
  <si>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</si>
  <si>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</si>
  <si>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</si>
  <si>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</si>
  <si>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</si>
  <si>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</si>
  <si>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</si>
  <si>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</si>
  <si>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</si>
  <si>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</si>
  <si>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</si>
  <si>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</si>
  <si>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</si>
  <si>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</si>
  <si>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</si>
  <si>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</si>
  <si>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</si>
  <si>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</si>
  <si>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</si>
  <si>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</si>
  <si>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</si>
  <si>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</si>
  <si>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</si>
  <si>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</si>
  <si>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</si>
  <si>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</si>
  <si>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</si>
  <si>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</si>
  <si>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</si>
  <si>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</si>
  <si>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</si>
  <si>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</si>
  <si>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</si>
  <si>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</si>
  <si>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</si>
  <si>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</si>
  <si>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</si>
  <si>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</si>
  <si>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</si>
  <si>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</si>
  <si>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</si>
  <si>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</si>
  <si>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</si>
  <si>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</si>
  <si>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</si>
  <si>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</si>
  <si>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</si>
  <si>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</si>
  <si>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</si>
  <si>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</si>
  <si>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</si>
  <si>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</si>
  <si>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</si>
  <si>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</si>
  <si>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</si>
  <si>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</si>
  <si>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</si>
  <si>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</si>
  <si>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</si>
  <si>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</si>
  <si>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</si>
  <si>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</si>
  <si>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</si>
  <si>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</si>
  <si>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</si>
  <si>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</si>
  <si>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</si>
  <si>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</si>
  <si>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</si>
  <si>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</si>
  <si>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</si>
  <si>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</si>
  <si>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</si>
  <si>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</si>
  <si>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</si>
  <si>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</si>
  <si>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</si>
  <si>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</si>
  <si>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</si>
  <si>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</si>
  <si>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</si>
  <si>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</si>
  <si>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</si>
  <si>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</si>
  <si>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</si>
  <si>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</si>
  <si>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</si>
  <si>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</si>
  <si>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</si>
  <si>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</si>
  <si>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</si>
  <si>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</si>
  <si>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</si>
  <si>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</si>
  <si>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</si>
  <si>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</si>
  <si>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</si>
  <si>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</si>
  <si>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</si>
  <si>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</si>
  <si>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</si>
  <si>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</si>
  <si>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</si>
  <si>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</si>
  <si>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</si>
  <si>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</si>
  <si>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</si>
  <si>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</si>
  <si>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</si>
  <si>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</si>
  <si>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</si>
  <si>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</si>
  <si>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</si>
  <si>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</si>
  <si>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</si>
  <si>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</si>
  <si>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</si>
  <si>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</si>
  <si>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</si>
  <si>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</si>
  <si>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</si>
  <si>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</si>
  <si>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</si>
  <si>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</si>
  <si>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</si>
  <si>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</si>
  <si>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</si>
  <si>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</si>
  <si>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</si>
  <si>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</si>
  <si>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</si>
  <si>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</si>
  <si>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</si>
  <si>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</si>
  <si>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</si>
  <si>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</si>
  <si>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</si>
  <si>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</si>
  <si>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</si>
  <si>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</si>
  <si>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</si>
  <si>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</si>
  <si>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</si>
  <si>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</si>
  <si>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</si>
  <si>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</si>
  <si>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</si>
  <si>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</si>
  <si>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</si>
  <si>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</si>
  <si>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</si>
  <si>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</si>
  <si>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</si>
  <si>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</si>
  <si>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</si>
  <si>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</si>
  <si>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</si>
  <si>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</si>
  <si>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</si>
  <si>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</si>
  <si>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</si>
  <si>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</si>
  <si>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</si>
  <si>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</si>
  <si>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</si>
  <si>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</si>
  <si>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</si>
  <si>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</si>
  <si>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</si>
  <si>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</si>
  <si>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</si>
  <si>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</si>
  <si>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</si>
  <si>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</si>
  <si>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</si>
  <si>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</si>
  <si>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</si>
  <si>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</si>
  <si>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</si>
  <si>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</si>
  <si>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</si>
  <si>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</si>
  <si>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</si>
  <si>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</si>
  <si>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</si>
  <si>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</si>
  <si>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</si>
  <si>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</si>
  <si>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</si>
  <si>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</si>
  <si>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</si>
  <si>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</si>
  <si>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</si>
  <si>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</si>
  <si>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</si>
  <si>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</si>
  <si>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</si>
  <si>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</si>
  <si>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</si>
  <si>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</si>
  <si>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</si>
  <si>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</si>
  <si>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</si>
  <si>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</si>
  <si>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</si>
  <si>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</si>
  <si>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</si>
  <si>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</si>
  <si>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</si>
  <si>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</si>
  <si>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</si>
  <si>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</si>
  <si>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</si>
  <si>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</si>
  <si>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</si>
  <si>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</si>
  <si>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</si>
  <si>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</si>
  <si>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</si>
  <si>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</si>
  <si>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</si>
  <si>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</si>
  <si>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</si>
  <si>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</si>
  <si>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</si>
  <si>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</si>
  <si>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</si>
  <si>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</si>
  <si>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</si>
  <si>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</si>
  <si>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</si>
  <si>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</si>
  <si>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</si>
  <si>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</si>
  <si>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</si>
  <si>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</si>
  <si>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</si>
  <si>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</si>
  <si>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</si>
  <si>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</si>
  <si>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</si>
  <si>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</si>
  <si>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</si>
  <si>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</si>
  <si>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</si>
  <si>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</si>
  <si>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</si>
  <si>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</si>
  <si>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</si>
  <si>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</si>
  <si>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</si>
  <si>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</si>
  <si>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</si>
  <si>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</si>
  <si>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</si>
  <si>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</si>
  <si>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</si>
  <si>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</si>
  <si>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</si>
  <si>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</si>
  <si>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</si>
  <si>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</si>
  <si>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</si>
  <si>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</si>
  <si>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</si>
  <si>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</si>
  <si>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</si>
  <si>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</si>
  <si>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</si>
  <si>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</si>
  <si>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</si>
  <si>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</si>
  <si>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</si>
  <si>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</si>
  <si>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</si>
  <si>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</si>
  <si>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</si>
  <si>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</si>
  <si>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</si>
  <si>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</si>
  <si>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</si>
  <si>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</si>
  <si>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</si>
  <si>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</si>
  <si>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</si>
  <si>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</si>
  <si>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</si>
  <si>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</si>
  <si>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</si>
  <si>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</si>
  <si>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</si>
  <si>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</si>
  <si>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</si>
  <si>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</si>
  <si>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</si>
  <si>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</si>
  <si>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</si>
  <si>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</si>
  <si>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</si>
  <si>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</si>
  <si>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</si>
  <si>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</si>
  <si>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</si>
  <si>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</si>
  <si>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</si>
  <si>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</si>
  <si>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</si>
  <si>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</si>
  <si>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</si>
  <si>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</si>
  <si>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</si>
  <si>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</si>
  <si>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</si>
  <si>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</si>
  <si>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</si>
  <si>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</si>
  <si>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</si>
  <si>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</si>
  <si>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</si>
  <si>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</si>
  <si>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</si>
  <si>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</si>
  <si>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</si>
  <si>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</si>
  <si>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</si>
  <si>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</si>
  <si>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</si>
  <si>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</si>
  <si>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</si>
  <si>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</si>
  <si>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</si>
  <si>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</si>
  <si>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</si>
  <si>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</si>
  <si>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</si>
  <si>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</si>
  <si>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</si>
  <si>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</si>
  <si>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</si>
  <si>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</si>
  <si>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</si>
  <si>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</si>
  <si>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</si>
  <si>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</si>
  <si>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</si>
  <si>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</si>
  <si>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</si>
  <si>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</si>
  <si>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</si>
  <si>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</si>
  <si>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</si>
  <si>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</si>
  <si>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</si>
  <si>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</si>
  <si>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</si>
  <si>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</si>
  <si>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</si>
  <si>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</si>
  <si>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</si>
  <si>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</si>
  <si>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</si>
  <si>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</si>
  <si>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</si>
  <si>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</si>
  <si>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</si>
  <si>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</si>
  <si>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</si>
  <si>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</si>
  <si>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</si>
  <si>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</si>
  <si>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</si>
  <si>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</si>
  <si>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</si>
  <si>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</si>
  <si>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</si>
  <si>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</si>
  <si>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</si>
  <si>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</si>
  <si>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</si>
  <si>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</si>
  <si>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</si>
  <si>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</si>
  <si>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</si>
  <si>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</si>
  <si>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</si>
  <si>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</si>
  <si>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</si>
  <si>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</si>
  <si>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</si>
  <si>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</si>
  <si>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</si>
  <si>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</si>
  <si>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</si>
  <si>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</si>
  <si>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</si>
  <si>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</si>
  <si>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</si>
  <si>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</si>
  <si>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</si>
  <si>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</si>
  <si>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</si>
  <si>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</si>
  <si>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</si>
  <si>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</si>
  <si>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</si>
  <si>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</si>
  <si>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</si>
  <si>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</si>
  <si>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</si>
  <si>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</si>
  <si>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</si>
  <si>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</si>
  <si>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</si>
  <si>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</si>
  <si>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</si>
  <si>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</si>
  <si>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</si>
  <si>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</si>
  <si>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</si>
  <si>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</si>
  <si>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</si>
  <si>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</si>
  <si>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</si>
  <si>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</si>
  <si>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</si>
  <si>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</si>
  <si>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</si>
  <si>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</si>
  <si>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</si>
  <si>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</si>
  <si>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</si>
  <si>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</si>
  <si>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</si>
  <si>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</si>
  <si>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</si>
  <si>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</si>
  <si>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</si>
  <si>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</si>
  <si>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</si>
  <si>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</si>
  <si>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</si>
  <si>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</si>
  <si>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</si>
  <si>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</si>
  <si>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</si>
  <si>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</si>
  <si>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</si>
  <si>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</si>
  <si>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</si>
  <si>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</si>
  <si>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</si>
  <si>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</si>
  <si>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</si>
  <si>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</si>
  <si>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</si>
  <si>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</si>
  <si>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</si>
  <si>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</si>
  <si>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</si>
  <si>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</si>
  <si>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</si>
  <si>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</si>
  <si>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</si>
  <si>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</si>
  <si>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</si>
  <si>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</si>
  <si>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</si>
  <si>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</si>
  <si>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</si>
  <si>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</si>
  <si>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</si>
  <si>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</si>
  <si>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</si>
  <si>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</si>
  <si>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</si>
  <si>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</si>
  <si>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</si>
  <si>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</si>
  <si>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</si>
  <si>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</si>
  <si>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</si>
  <si>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</si>
  <si>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</si>
  <si>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</si>
  <si>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</si>
  <si>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</si>
  <si>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</si>
  <si>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</si>
  <si>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</si>
  <si>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</si>
  <si>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</si>
  <si>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</si>
  <si>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</si>
  <si>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</si>
  <si>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</si>
  <si>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</si>
  <si>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</si>
  <si>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</si>
  <si>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</si>
  <si>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</si>
  <si>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</si>
  <si>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</si>
  <si>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</si>
  <si>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</si>
  <si>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</si>
  <si>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</si>
  <si>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</si>
  <si>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</si>
  <si>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</si>
  <si>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</si>
  <si>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</si>
  <si>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</si>
  <si>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</si>
  <si>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</si>
  <si>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</si>
  <si>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</si>
  <si>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</si>
  <si>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</si>
  <si>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</si>
  <si>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</si>
  <si>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</si>
  <si>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</si>
  <si>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</si>
  <si>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</si>
  <si>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</si>
  <si>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</si>
  <si>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</si>
  <si>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</si>
  <si>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</si>
  <si>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</si>
  <si>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</si>
  <si>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</si>
  <si>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</si>
  <si>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</si>
  <si>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</si>
  <si>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</si>
  <si>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</si>
  <si>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</si>
  <si>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</si>
  <si>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</si>
  <si>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</si>
  <si>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</si>
  <si>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</si>
  <si>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</si>
  <si>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</si>
  <si>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</si>
  <si>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</si>
  <si>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</si>
  <si>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</si>
  <si>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</si>
  <si>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</si>
  <si>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</si>
  <si>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</si>
  <si>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</si>
  <si>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</si>
  <si>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</si>
  <si>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</si>
  <si>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</si>
  <si>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</si>
  <si>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</si>
  <si>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</si>
  <si>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</si>
  <si>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</si>
  <si>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</si>
  <si>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</si>
  <si>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</si>
  <si>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</si>
  <si>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</si>
  <si>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</si>
  <si>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</si>
  <si>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</si>
  <si>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</si>
  <si>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</si>
  <si>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</si>
  <si>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</si>
  <si>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</si>
  <si>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</si>
  <si>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</si>
  <si>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</si>
  <si>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</si>
  <si>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</si>
  <si>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</si>
  <si>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</si>
  <si>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</si>
  <si>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</si>
  <si>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</si>
  <si>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</si>
  <si>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</si>
  <si>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</si>
  <si>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</si>
  <si>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</si>
  <si>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</si>
  <si>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</si>
  <si>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</si>
  <si>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</si>
  <si>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</si>
  <si>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</si>
  <si>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</si>
  <si>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</si>
  <si>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</si>
  <si>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</si>
  <si>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</si>
  <si>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</si>
  <si>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</si>
  <si>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</si>
  <si>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</si>
  <si>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</si>
  <si>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</si>
  <si>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</si>
  <si>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</si>
  <si>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</si>
  <si>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</si>
  <si>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</si>
  <si>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</si>
  <si>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</si>
  <si>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</si>
  <si>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</si>
  <si>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</si>
  <si>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</si>
  <si>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</si>
  <si>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</si>
  <si>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</si>
  <si>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</si>
  <si>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</si>
  <si>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</si>
  <si>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</si>
  <si>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</si>
  <si>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</si>
  <si>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</si>
  <si>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</si>
  <si>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</si>
  <si>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</si>
  <si>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</si>
  <si>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</si>
  <si>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</si>
  <si>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</si>
  <si>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</si>
  <si>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</si>
  <si>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</si>
  <si>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</si>
  <si>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</si>
  <si>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</si>
  <si>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</si>
  <si>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</si>
  <si>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</si>
  <si>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</si>
  <si>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</si>
  <si>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</si>
  <si>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</si>
  <si>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</si>
  <si>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</si>
  <si>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</si>
  <si>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</si>
  <si>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</si>
  <si>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</si>
  <si>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</si>
  <si>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</si>
  <si>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</si>
  <si>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</si>
  <si>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</si>
  <si>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</si>
  <si>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</si>
  <si>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</si>
  <si>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</si>
  <si>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</si>
  <si>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</si>
  <si>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</si>
  <si>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</si>
  <si>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</si>
  <si>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</si>
  <si>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</si>
  <si>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</si>
  <si>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</si>
  <si>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</si>
  <si>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</si>
  <si>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</si>
  <si>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</si>
  <si>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</si>
  <si>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</si>
  <si>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</si>
  <si>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</si>
  <si>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</si>
  <si>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</si>
  <si>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</si>
  <si>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</si>
  <si>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</si>
  <si>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</si>
  <si>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</si>
  <si>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</si>
  <si>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</si>
  <si>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</si>
  <si>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</si>
  <si>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</si>
  <si>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</si>
  <si>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</si>
  <si>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</si>
  <si>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</si>
  <si>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</si>
  <si>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</si>
  <si>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</si>
  <si>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</si>
  <si>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</si>
  <si>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</si>
  <si>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</si>
  <si>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</si>
  <si>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</si>
  <si>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</si>
  <si>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</si>
  <si>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</si>
  <si>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</si>
  <si>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</si>
  <si>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</si>
  <si>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</si>
  <si>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</si>
  <si>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</si>
  <si>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</si>
  <si>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</si>
  <si>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</si>
  <si>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</si>
  <si>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</si>
  <si>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</si>
  <si>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</si>
  <si>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</si>
  <si>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</si>
  <si>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</si>
  <si>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</si>
  <si>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</si>
  <si>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</si>
  <si>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</si>
  <si>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</si>
  <si>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</si>
  <si>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</si>
  <si>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</si>
  <si>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</si>
  <si>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</si>
  <si>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</si>
  <si>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</si>
  <si>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</si>
  <si>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</si>
  <si>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</si>
  <si>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</si>
  <si>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</si>
  <si>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</si>
  <si>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</si>
  <si>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</si>
  <si>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</si>
  <si>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</si>
  <si>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</si>
  <si>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</si>
  <si>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</si>
  <si>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</si>
  <si>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</si>
  <si>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</si>
  <si>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</si>
  <si>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</si>
  <si>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</si>
  <si>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</si>
  <si>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</si>
  <si>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</si>
  <si>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</si>
  <si>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</si>
  <si>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</si>
  <si>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</si>
  <si>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</si>
  <si>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</si>
  <si>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</si>
  <si>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</si>
  <si>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</si>
  <si>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</si>
  <si>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</si>
  <si>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</si>
  <si>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</si>
  <si>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</si>
  <si>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</si>
  <si>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</si>
  <si>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</si>
  <si>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</si>
  <si>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</si>
  <si>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</si>
  <si>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</si>
  <si>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</si>
  <si>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</si>
  <si>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</si>
  <si>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</si>
  <si>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</si>
  <si>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</si>
  <si>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</si>
  <si>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</si>
  <si>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</si>
  <si>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</si>
  <si>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</si>
  <si>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</si>
  <si>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</si>
  <si>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</si>
  <si>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</si>
  <si>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</si>
  <si>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</si>
  <si>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</si>
  <si>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</si>
  <si>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</si>
  <si>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</si>
  <si>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</si>
  <si>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</si>
  <si>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</si>
  <si>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</si>
  <si>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</si>
  <si>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</si>
  <si>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</si>
  <si>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</si>
  <si>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</si>
  <si>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</si>
  <si>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</si>
  <si>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</si>
  <si>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</si>
  <si>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</si>
  <si>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</si>
  <si>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</si>
  <si>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</si>
  <si>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</si>
  <si>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</si>
  <si>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</si>
  <si>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</si>
  <si>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</si>
  <si>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</si>
  <si>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</si>
  <si>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</si>
  <si>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</si>
  <si>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</si>
  <si>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</si>
  <si>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</si>
  <si>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</si>
  <si>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</si>
  <si>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</si>
  <si>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</si>
  <si>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</si>
  <si>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</si>
  <si>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</si>
  <si>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</si>
  <si>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</si>
  <si>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</si>
  <si>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</si>
  <si>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</si>
  <si>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</si>
  <si>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</si>
  <si>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</si>
  <si>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</si>
  <si>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</si>
  <si>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</si>
  <si>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</si>
  <si>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</si>
  <si>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</si>
  <si>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</si>
  <si>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</si>
  <si>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</si>
  <si>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</si>
  <si>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</si>
  <si>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</si>
  <si>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</si>
  <si>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</si>
  <si>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</si>
  <si>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</si>
  <si>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</si>
  <si>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</si>
  <si>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</si>
  <si>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</si>
  <si>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</si>
  <si>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</si>
  <si>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</si>
  <si>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</si>
  <si>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</si>
  <si>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</si>
  <si>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</si>
  <si>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</si>
  <si>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</si>
  <si>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</si>
  <si>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</si>
  <si>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</si>
  <si>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</si>
  <si>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</si>
  <si>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</si>
  <si>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</si>
  <si>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</si>
  <si>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</si>
  <si>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</si>
  <si>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</si>
  <si>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</si>
  <si>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</si>
  <si>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</si>
  <si>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</si>
  <si>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</si>
  <si>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</si>
  <si>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</si>
  <si>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</si>
  <si>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</si>
  <si>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</si>
  <si>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</si>
  <si>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</si>
  <si>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</si>
  <si>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</si>
  <si>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</si>
  <si>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</si>
  <si>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</si>
  <si>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</si>
  <si>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</si>
  <si>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</si>
  <si>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</si>
  <si>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</si>
  <si>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</si>
  <si>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</si>
  <si>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</si>
  <si>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</si>
  <si>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</si>
  <si>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</si>
  <si>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</si>
  <si>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</si>
  <si>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</si>
  <si>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</si>
  <si>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</si>
  <si>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</si>
  <si>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</si>
  <si>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</si>
  <si>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</si>
  <si>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</si>
  <si>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</si>
  <si>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</si>
  <si>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</si>
  <si>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</si>
  <si>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</si>
  <si>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</si>
  <si>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</si>
  <si>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</si>
  <si>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</si>
  <si>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</si>
  <si>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</si>
  <si>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</si>
  <si>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</si>
  <si>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</si>
  <si>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</si>
  <si>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</si>
  <si>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</si>
  <si>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</si>
  <si>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</si>
  <si>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</si>
  <si>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</si>
  <si>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</si>
  <si>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</si>
  <si>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</si>
  <si>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</si>
  <si>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</si>
  <si>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</si>
  <si>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</si>
  <si>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</si>
  <si>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</si>
  <si>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</si>
  <si>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</si>
  <si>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</si>
  <si>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</si>
  <si>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</si>
  <si>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</si>
  <si>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</si>
  <si>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</si>
  <si>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</si>
  <si>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</si>
  <si>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</si>
  <si>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</si>
  <si>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</si>
  <si>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</si>
  <si>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</si>
  <si>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</si>
  <si>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</si>
  <si>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</si>
  <si>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</si>
  <si>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</si>
  <si>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</si>
  <si>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</si>
  <si>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</si>
  <si>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</si>
  <si>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</si>
  <si>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</si>
  <si>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</si>
  <si>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</si>
  <si>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</si>
  <si>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</si>
  <si>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</si>
  <si>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</si>
  <si>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</si>
  <si>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</si>
  <si>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</si>
  <si>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</si>
  <si>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</si>
  <si>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</si>
  <si>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</si>
  <si>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</si>
  <si>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</si>
  <si>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</si>
  <si>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</si>
  <si>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</si>
  <si>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</si>
  <si>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</si>
  <si>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</si>
  <si>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</si>
  <si>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</si>
  <si>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</si>
  <si>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</si>
  <si>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</si>
  <si>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</si>
  <si>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</si>
  <si>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</si>
  <si>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</si>
  <si>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</si>
  <si>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</si>
  <si>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</si>
  <si>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</si>
  <si>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</si>
  <si>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</si>
  <si>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</si>
  <si>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</si>
  <si>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</si>
  <si>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</si>
  <si>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</si>
  <si>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</si>
  <si>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</si>
  <si>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</si>
  <si>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</si>
  <si>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</si>
  <si>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</si>
  <si>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</si>
  <si>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</si>
  <si>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</si>
  <si>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</si>
  <si>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</si>
  <si>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</si>
  <si>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</si>
  <si>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</si>
  <si>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</si>
  <si>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</si>
  <si>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</si>
  <si>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</si>
  <si>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</si>
  <si>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</si>
  <si>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</si>
  <si>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</si>
  <si>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</si>
  <si>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</si>
  <si>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</si>
  <si>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</si>
  <si>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</si>
  <si>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</si>
  <si>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</si>
  <si>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</si>
  <si>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</si>
  <si>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</si>
  <si>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</si>
  <si>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</si>
  <si>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</si>
  <si>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</si>
  <si>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</si>
  <si>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</si>
  <si>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</si>
  <si>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</si>
  <si>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</si>
  <si>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</si>
  <si>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</si>
  <si>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</si>
  <si>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</si>
  <si>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</si>
  <si>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</si>
  <si>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</si>
  <si>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</si>
  <si>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</si>
  <si>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</si>
  <si>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</si>
  <si>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</si>
  <si>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</si>
  <si>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</si>
  <si>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</si>
  <si>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</si>
  <si>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</si>
  <si>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</si>
  <si>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</si>
  <si>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</si>
  <si>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</si>
  <si>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</si>
  <si>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</si>
  <si>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</si>
  <si>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</si>
  <si>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</si>
  <si>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</si>
  <si>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</si>
  <si>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</si>
  <si>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</si>
  <si>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</si>
  <si>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</si>
  <si>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</si>
  <si>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</si>
  <si>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</si>
  <si>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</si>
  <si>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</si>
  <si>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</si>
  <si>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</si>
  <si>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</si>
  <si>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</si>
  <si>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</si>
  <si>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</si>
  <si>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</si>
  <si>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</si>
  <si>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</si>
  <si>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</si>
  <si>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</si>
  <si>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</si>
  <si>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</si>
  <si>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</si>
  <si>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</si>
  <si>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</si>
  <si>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</si>
  <si>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</si>
  <si>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</si>
  <si>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</si>
  <si>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</si>
  <si>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</si>
  <si>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</si>
  <si>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</si>
  <si>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</si>
  <si>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</si>
  <si>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</si>
  <si>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</si>
  <si>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</si>
  <si>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</si>
  <si>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</si>
  <si>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</si>
  <si>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</si>
  <si>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</si>
  <si>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</si>
  <si>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</si>
  <si>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</si>
  <si>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</si>
  <si>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</si>
  <si>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</si>
  <si>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</si>
  <si>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</si>
  <si>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</si>
  <si>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</si>
  <si>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</si>
  <si>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</si>
  <si>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</si>
  <si>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</si>
  <si>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</si>
  <si>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</si>
  <si>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</si>
  <si>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</si>
  <si>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</si>
  <si>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</si>
  <si>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</si>
  <si>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</si>
  <si>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</si>
  <si>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</si>
  <si>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</si>
  <si>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</si>
  <si>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</si>
  <si>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</si>
  <si>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</si>
  <si>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</si>
  <si>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</si>
  <si>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</si>
  <si>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</si>
  <si>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</si>
  <si>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</si>
  <si>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</si>
  <si>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</si>
  <si>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</si>
  <si>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</si>
  <si>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</si>
  <si>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</si>
  <si>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</si>
  <si>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</si>
  <si>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</si>
  <si>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</si>
  <si>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</si>
  <si>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</si>
  <si>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</si>
  <si>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</si>
  <si>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</si>
  <si>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</si>
  <si>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</si>
  <si>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</si>
  <si>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</si>
  <si>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</si>
  <si>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</si>
  <si>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</si>
  <si>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</si>
  <si>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</si>
  <si>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</si>
  <si>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</si>
  <si>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</si>
  <si>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</si>
  <si>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</si>
  <si>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</si>
  <si>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</si>
  <si>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</si>
  <si>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</si>
  <si>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</si>
  <si>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</si>
  <si>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</si>
  <si>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</si>
  <si>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</si>
  <si>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</si>
  <si>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</si>
  <si>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</si>
  <si>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</si>
  <si>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</si>
  <si>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</si>
  <si>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</si>
  <si>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</si>
  <si>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</si>
  <si>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</si>
  <si>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</si>
  <si>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</si>
  <si>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</si>
  <si>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</si>
  <si>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</si>
  <si>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</si>
  <si>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</si>
  <si>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</si>
  <si>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</si>
  <si>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</si>
  <si>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</si>
  <si>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</si>
  <si>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</si>
  <si>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</si>
  <si>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</si>
  <si>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 xml:space="preserve">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</si>
  <si>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</si>
  <si>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</si>
  <si>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</si>
  <si>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</si>
  <si>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</si>
  <si>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</si>
  <si>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</si>
  <si>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</si>
  <si>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</si>
  <si>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</si>
  <si>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</si>
  <si>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</si>
  <si>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</si>
  <si>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</si>
  <si>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</si>
  <si>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</si>
  <si>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</si>
  <si>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</si>
  <si>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</si>
  <si>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</si>
  <si>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</si>
  <si>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</si>
  <si>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</si>
  <si>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</si>
  <si>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</si>
  <si>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</si>
  <si>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</si>
  <si>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</si>
  <si>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</si>
  <si>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</si>
  <si>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</si>
  <si>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</si>
  <si>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</si>
  <si>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</si>
  <si>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</si>
  <si>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</si>
  <si>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</si>
  <si>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</si>
  <si>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</si>
  <si>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</si>
  <si>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</si>
  <si>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</si>
  <si>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</si>
  <si>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</si>
  <si>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</si>
  <si>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</si>
  <si>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</si>
  <si>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</si>
  <si>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</si>
  <si>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</si>
  <si>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</si>
  <si>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</si>
  <si>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</si>
  <si>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</si>
  <si>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</si>
  <si>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</si>
  <si>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</si>
  <si>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</si>
  <si>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</si>
  <si>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</si>
  <si>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</si>
  <si>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</si>
  <si>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</si>
  <si>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</si>
  <si>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</si>
  <si>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</si>
  <si>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</si>
  <si>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</si>
  <si>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</si>
  <si>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</si>
  <si>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</si>
  <si>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</si>
  <si>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</si>
  <si>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</si>
  <si>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</si>
  <si>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</si>
  <si>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</si>
  <si>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</si>
  <si>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</si>
  <si>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</si>
  <si>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</si>
  <si>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</si>
  <si>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</si>
  <si>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</si>
  <si>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</si>
  <si>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</si>
  <si>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</si>
  <si>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</si>
  <si>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</si>
  <si>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</si>
  <si>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</si>
  <si>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</si>
  <si>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</si>
  <si>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EM Team on the way ETA: 30 Mins</t>
  </si>
  <si>
    <t>PCM-20251119-00000836</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</si>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</sst>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317.53361597222101</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0.12185648148442851</v>
      </c>
      <c r="H3" s="143">
        <v>45980.354456018518</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45980.48204166667</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45980.48204166667</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45980.48204166667</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45980.48204166667</v>
      </c>
      <c r="H7" s="143"/>
      <c r="I7" s="141" t="str">
        <f>IFERROR(VLOOKUP(D7,DB!A:F,6,0),"")</f>
        <v/>
      </c>
      <c r="J7" s="141" t="str">
        <f>IFERROR(VLOOKUP(D7,DB!A:G,7,0),"")</f>
        <v/>
      </c>
      <c r="K7" s="145"/>
      <c r="L7" s="146" t="str">
        <f>IFERROR(VLOOKUP(D7,DB!A:I,9,0),"")</f>
        <v/>
      </c>
    </row>
    <row r="8" spans="1:15" ht="15" customHeight="1">
      <c r="A8" s="128"/>
      <c r="B8" s="129" t="str">
        <f>IFERROR(VLOOKUP(D13,DB!A:K,11,0),"")</f>
        <v/>
      </c>
      <c r="C8" s="129"/>
      <c r="D8" s="129"/>
      <c r="E8" s="130"/>
      <c r="F8" s="127"/>
      <c r="G8" s="131">
        <f ca="1">IFERROR(NOW()-F8,"")</f>
        <v>45980.482041898147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45980.482041898147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45980.482041898147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45980.482041898147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45980.482041898147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45980.482041898147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45980.482041898147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45980.482041898147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45980.482041898147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45980.482041898147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45980.482041898147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45980.482041898147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45980.482041898147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45980.482041898147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45980.482041898147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45980.482041898147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45980.482041898147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45980.482041898147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45980.482041898147</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45980.482041898147</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45980.482041898147</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45980.482041898147</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45980.482041898147</v>
      </c>
      <c r="H30" s="127"/>
      <c r="I30" s="129" t="str">
        <f>IFERROR(VLOOKUP(D35,DB!A:F,6,0),"")</f>
        <v/>
      </c>
      <c r="J30" s="129" t="str">
        <f>IFERROR(VLOOKUP(D35,DB!A:G,7,0),"")</f>
        <v/>
      </c>
      <c r="K30" s="132"/>
      <c r="L30" s="133" t="str">
        <f>IFERROR(VLOOKUP(D35,DB!A:I,9,0),"")</f>
        <v/>
      </c>
    </row>
    <row r="31" spans="1:12" ht="15" customHeight="1">
      <c r="A31" s="128"/>
      <c r="B31" s="129" t="str">
        <f>IFERROR(VLOOKUP(#REF!,DB!A:K,11,0),"")</f>
        <v/>
      </c>
      <c r="C31" s="129"/>
      <c r="D31" s="129"/>
      <c r="E31" s="130"/>
      <c r="F31" s="127"/>
      <c r="G31" s="131">
        <f ca="1">IFERROR(NOW()-F31,"")</f>
        <v>45980.482041898147</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45980.482041898147</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45980.482041898147</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45980.482041898147</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45980.482041898147</v>
      </c>
      <c r="H35" s="127"/>
      <c r="I35" s="129" t="str">
        <f>IFERROR(VLOOKUP(#REF!,DB!A:F,6,0),"")</f>
        <v/>
      </c>
      <c r="J35" s="129" t="str">
        <f>IFERROR(VLOOKUP(#REF!,DB!A:G,7,0),"")</f>
        <v/>
      </c>
      <c r="K35" s="132"/>
      <c r="L35" s="133" t="str">
        <f>IFERROR(VLOOKUP(#REF!,DB!A:I,9,0),"")</f>
        <v/>
      </c>
    </row>
    <row r="36" spans="1:12" ht="15" customHeight="1">
      <c r="A36" s="128"/>
      <c r="B36" s="129" t="str">
        <f>IFERROR(VLOOKUP(D36,DB!A:K,11,0),"")</f>
        <v/>
      </c>
      <c r="C36" s="129"/>
      <c r="D36" s="129"/>
      <c r="E36" s="130"/>
      <c r="F36" s="127"/>
      <c r="G36" s="131">
        <f ca="1">IFERROR(NOW()-F36,"")</f>
        <v>45980.482041898147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45980.482041898147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45980.482041898147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45980.482041898147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45980.482041898147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45980.482041898147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45980.482041898147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45980.482041898147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45980.482041898147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45980.482041898147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45980.482041898147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45980.482041898147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45980.482041898147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45980.482041898147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45980.482041898147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45980.482041898147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45980.482041898147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45980.482041898147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45980.482041898147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45980.482041898147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45980.482041898147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45980.482041898147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45980.482041898147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45980.482041898147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45980.482041898147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45980.482041898147</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F2AC43AB-3117-45B5-BCE3-B2A631FF44CD}"/>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155.48220393518568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45980.482041898147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45980.482041898147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R2</v>
      </c>
      <c r="C6" s="18"/>
      <c r="D6" s="18" t="s">
        <v>26249</v>
      </c>
      <c r="E6" s="102"/>
      <c r="F6" s="103"/>
      <c r="G6" s="104">
        <f ca="1">IFERROR(NOW()-F6,"-")</f>
        <v>45980.482041898147</v>
      </c>
      <c r="H6" s="103"/>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45980.482041898147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45980.482041898147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45980.482041898147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45980.482041898147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45980.482041898147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45980.482041898147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45980.482041898147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45980.482041898147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45980.482041898147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45980.482041898147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45980.482041898147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45980.482041898147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45980.482041898147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45980.482041898147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45980.482041898147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45980.482041898147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45980.482041898147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45980.482041898147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45980.482041898147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45980.482041898147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45980.482041898147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45980.482041898147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45980.482041898147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45980.482041898147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45980.482041898147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45980.482041898147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45980.482041898147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45980.482041898147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45980.482041898147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45980.482041898147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45980.482041898147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45980.482041898147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45980.482041898147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45980.482041898147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45980.482041898147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45980.482041898147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45980.482041898147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45980.482041898147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45980.482041898147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45980.482041898147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45980.482041898147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45980.482041898147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45980.482041898147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45980.482041898147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45980.482041898147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45980.482041898147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45980.482041898147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45980.482041898147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45980.482041898147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45980.482041898147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45980.482041898147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45980.482041898147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45980.482041898147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45980.482041898147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45980.482041898147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45980.482041898147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45980.482041898147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45980.482041898147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45980.482041898147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45980.482041898147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45980.482041898147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45980.482041898147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45980.482041898147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45980.482041898147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45980.482041898147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45980.482041898147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45980.482041898147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45980.482041898147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45980.482041898147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45980.482041898147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45980.482041898147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45980.482041898147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45980.482041898147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45980.482041898147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45980.482041898147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45980.482041898147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45980.482041898147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45980.482041898147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45980.482041898147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45980.482041898147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45980.482041898147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45980.482041898147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45980.482041898147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45980.482041898147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45980.482041898147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45980.482041898147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45980.482041898147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45980.482041898147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45980.482041898147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45980.482041898147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45980.482041898147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45980.482041898147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45980.482041898147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45980.482041898147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45980.482041898147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45980.482041898147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45980.482041898147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45980.482041898147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45980.482041898147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45980.482041898147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45980.482041898147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45980.482041898147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45980.482041898147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45980.482041898147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45980.482041898147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45980.482041898147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45980.482041898147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45980.482041898147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45980.482041898147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45980.482041898147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45980.482041898147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45980.482041898147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45980.482041898147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45980.482041898147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45980.482041898147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45980.482041898147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45980.482041898147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45980.482041898147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45980.482041898147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45980.482041898147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45980.482041898147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45980.482041898147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45980.482041898147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45980.482041898147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45980.482041898147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45980.482041898147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45980.482041898147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45980.482041898147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45980.482041898147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45980.482041898147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45980.482041898147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45980.482041898147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45980.482041898147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45980.482041898147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45980.482041898147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45980.482041898147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45980.482041898147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45980.482041898147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45980.482041898147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45980.482041898147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45980.482041898147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45980.482041898147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45980.482041898147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45980.482041898147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45980.482041898147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45980.482041898147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45980.482041898147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45980.482041898147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45980.482041898147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45980.482041898147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45980.482041898147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45980.482041898147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45980.482041898147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45980.482041898147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45980.482041898147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45980.482041898147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45980.482041898147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45980.482041898147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45980.482041898147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45980.482041898147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45980.482041898147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45980.482041898147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45980.482041898147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45980.482041898147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45980.482041898147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45980.482041898147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45980.482041898147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45980.482041898147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45980.482041898147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45980.482041898147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45980.482041898147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45980.482041898147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45980.482041898147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45980.482041898147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45980.482041898147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45980.482041898147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45980.482041898147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45980.482041898147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45980.482041898147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45980.482041898147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45980.482041898147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45980.482041898147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45980.482041898147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45980.482041898147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45980.482041898147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45980.482041898147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45980.482041898147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45980.482041898147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45980.482041898147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45980.482041898147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45980.482041898147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45980.482041898147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45980.482041898147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45980.482041898147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45980.482041898147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45980.482041898147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45980.482041898147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45980.482041898147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45980.482041898147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45980.482041898147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45980.482041898147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45980.482041898147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45980.482041898147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45980.482041898147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45980.482041898147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45980.482041898147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45980.482041898147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45980.482041898147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45980.482041898147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45980.482041898147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45980.482041898147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45980.482041898147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45980.482041898147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45980.482041898147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45980.482041898147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45980.482041898147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45980.482041898147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45980.482041898147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45980.482041898147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45980.482041898147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45980.482041898147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45980.482041898147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45980.482041898147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45980.482041898147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45980.482041898147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45980.482041898147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45980.482041898147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45980.482041898147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45980.482041898147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45980.482041898147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45980.482041898147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45980.482041898147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45980.482041898147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45980.482041898147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45980.482041898147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45980.482041898147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45980.482041898147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45980.482041898147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45980.482041898147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45980.482041898147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45980.482041898147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45980.482041898147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45980.482041898147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45980.482041898147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45980.482041898147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45980.482041898147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45980.482041898147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45980.482041898147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45980.482041898147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45980.482041898147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45980.482041898147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45980.482041898147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45980.482041898147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45980.482041898147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45980.482041898147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45980.482041898147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45980.482041898147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45980.482041898147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45980.482041898147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45980.482041898147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45980.482041898147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45980.482041898147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45980.482041898147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45980.482041898147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45980.482041898147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45980.482041898147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45980.482041898147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45980.482041898147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45980.482041898147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45980.482041898147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45980.482041898147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45980.482041898147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45980.482041898147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45980.482041898147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45980.482041898147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45980.482041898147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45980.482041898147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45980.482041898147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45980.482041898147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45980.482041898147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45980.482041898147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45980.482041898147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45980.482041898147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45980.482041898147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45980.482041898147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45980.482041898147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45980.482041898147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45980.482041898147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45980.482041898147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45980.482041898147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45980.482041898147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45980.482041898147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45980.482041898147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45980.482041898147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45980.482041898147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45980.482041898147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45980.482041898147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45980.482041898147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45980.482041898147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45980.482041898147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45980.482041898147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45980.482041898147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45980.482041898147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45980.482041898147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45980.482041898147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45980.482041898147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45980.482041898147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45980.482041898147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45980.482041898147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45980.482041898147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45980.482041898147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45980.482041898147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45980.482041898147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45980.482041898147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45980.482041898147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45980.482041898147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45980.482041898147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45980.482041898147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45980.482041898147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45980.482041898147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45980.482041898147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45980.482041898147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45980.482041898147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45980.482041898147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45980.482041898147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45980.482041898147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45980.482041898147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45980.482041898147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45980.482041898147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45980.482041898147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45980.482041898147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45980.482041898147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45980.482041898147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45980.482041898147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45980.482041898147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45980.482041898147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45980.482041898147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45980.482041898147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45980.482041898147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45980.482041898147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45980.482041898147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45980.482041898147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45980.482041898147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45980.482041898147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45980.482041898147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45980.482041898147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45980.482041898147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45980.482041898147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45980.482041898147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45980.482041898147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45980.482041898147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45980.482041898147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45980.482041898147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45980.482041898147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45980.482041898147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45980.482041898147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45980.482041898147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45980.482041898147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45980.482041898147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45980.482041898147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45980.482041898147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45980.482041898147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45980.482041898147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45980.482041898147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45980.482041898147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45980.482041898147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45980.482041898147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45980.482041898147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45980.482041898147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45980.482041898147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45980.482041898147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45980.482041898147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45980.482041898147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45980.482041898147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45980.482041898147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45980.482041898147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45980.482041898147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45980.482041898147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45980.482041898147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45980.482041898147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45980.482041898147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45980.482041898147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45980.482041898147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45980.482041898147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45980.482041898147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45980.482041898147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45980.482041898147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45980.482041898147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45980.482041898147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45980.482041898147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45980.482041898147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45980.482041898147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45980.482041898147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45980.482041898147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45980.482041898147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45980.482041898147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45980.482041898147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45980.482041898147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45980.482041898147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45980.482041898147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45980.482041898147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45980.482041898147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45980.482041898147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45980.482041898147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45980.482041898147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45980.482041898147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45980.482041898147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45980.482041898147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45980.482041898147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45980.482041898147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45980.482041898147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45980.482041898147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45980.482041898147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45980.482041898147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45980.482041898147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45980.482041898147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45980.482041898147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45980.482041898147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45980.482041898147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45980.482041898147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45980.482041898147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45980.482041898147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45980.482041898147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45980.482041898147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45980.482041898147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45980.482041898147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45980.482041898147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45980.482041898147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45980.482041898147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45980.482041898147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45980.482041898147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45980.482041898147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45980.482041898147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45980.482041898147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45980.482041898147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45980.482041898147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45980.482041898147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45980.482041898147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45980.482041898147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45980.482041898147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45980.482041898147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45980.482041898147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45980.482041898147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45980.482041898147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45980.482041898147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45980.482041898147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45980.482041898147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45980.482041898147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45980.482041898147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45980.482041898147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45980.482041898147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45980.482041898147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45980.482041898147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45980.482041898147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45980.482041898147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45980.482041898147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45980.482041898147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45980.482041898147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45980.482041898147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45980.482041898147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45980.482041898147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45980.482041898147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45980.482041898147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45980.482041898147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45980.482041898147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45980.482041898147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45980.482041898147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45980.482041898147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45980.482041898147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45980.482041898147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45980.482041898147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45980.482041898147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45980.482041898147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45980.482041898147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45980.482041898147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45980.482041898147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45980.482041898147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45980.482041898147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45980.482041898147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45980.482041898147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45980.482041898147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45980.482041898147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45980.482041898147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45980.482041898147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45980.482041898147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45980.482041898147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45980.482041898147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45980.482041898147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45980.482041898147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45980.482041898147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45980.482041898147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45980.482041898147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45980.482041898147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45980.482041898147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45980.482041898147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45980.482041898147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45980.482041898147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45980.482041898147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45980.482041898147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45980.482041898147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45980.482041898147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45980.482041898147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45980.482041898147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45980.482041898147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45980.482041898147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45980.482041898147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45980.482041898147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45980.482041898147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45980.482041898147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45980.482041898147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45980.482041898147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45980.482041898147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45980.482041898147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45980.482041898147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45980.482041898147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45980.482041898147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45980.482041898147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45980.482041898147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45980.482041898147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45980.482041898147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45980.482041898147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45980.482041898147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45980.482041898147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45980.482041898147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45980.482041898147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45980.482041898147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45980.482041898147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45980.482041898147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45980.482041898147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45980.482041898147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45980.482041898147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45980.482041898147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45980.482041898147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45980.482041898147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45980.482041898147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45980.482041898147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45980.482041898147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45980.482041898147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45980.482041898147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45980.482041898147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45980.482041898147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45980.482041898147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45980.482041898147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45980.482041898147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45980.482041898147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45980.482041898147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45980.482041898147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45980.482041898147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45980.482041898147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45980.482041898147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45980.482041898147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45980.482041898147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45980.482041898147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45980.482041898147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45980.482041898147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45980.482041898147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45980.482041898147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45980.482041898147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45980.482041898147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45980.482041898147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45980.482041898147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45980.482041898147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45980.482041898147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45980.482041898147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45980.482041898147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45980.482041898147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45980.482041898147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45980.482041898147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45980.482041898147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45980.482041898147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45980.482041898147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45980.482041898147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45980.482041898147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45980.482041898147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45980.482041898147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45980.482041898147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45980.482041898147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45980.482041898147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45980.482041898147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45980.482041898147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45980.482041898147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45980.482041898147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45980.482041898147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45980.482041898147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45980.482041898147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45980.482041898147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45980.482041898147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45980.482041898147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45980.482041898147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45980.482041898147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45980.482041898147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45980.482041898147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45980.482041898147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45980.482041898147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45980.482041898147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45980.482041898147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45980.482041898147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45980.482041898147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45980.482041898147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45980.482041898147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45980.482041898147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45980.482041898147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45980.482041898147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45980.482041898147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45980.482041898147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45980.482041898147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45980.482041898147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45980.482041898147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45980.482041898147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45980.482041898147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45980.482041898147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45980.482041898147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45980.482041898147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45980.482041898147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45980.482041898147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45980.482041898147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45980.482041898147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45980.482041898147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45980.482041898147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45980.482041898147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45980.482041898147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45980.482041898147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45980.482041898147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45980.482041898147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45980.482041898147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45980.482041898147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45980.482041898147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45980.482041898147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45980.482041898147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45980.482041898147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45980.482041898147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45980.482041898147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45980.482041898147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45980.482041898147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45980.482041898147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45980.482041898147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45980.482041898147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45980.482041898147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45980.482041898147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45980.482041898147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45980.482041898147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45980.482041898147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45980.482041898147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45980.482041898147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45980.482041898147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45980.482041898147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45980.482041898147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45980.482041898147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45980.482041898147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45980.482041898147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45980.482041898147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45980.482041898147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45980.482041898147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45980.482041898147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45980.482041898147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45980.482041898147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45980.482041898147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45980.482041898147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45980.482041898147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45980.482041898147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45980.482041898147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45980.482041898147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45980.482041898147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45980.482041898147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45980.482041898147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45980.482041898147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45980.482041898147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45980.482041898147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45980.482041898147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45980.482041898147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45980.482041898147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45980.482041898147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45980.482041898147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45980.482041898147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45980.482041898147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45980.482041898147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45980.482041898147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45980.482041898147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45980.482041898147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45980.482041898147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45980.482041898147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45980.482041898147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45980.482041898147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45980.482041898147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45980.482041898147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45980.482041898147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45980.482041898147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45980.482041898147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45980.482041898147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45980.482041898147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45980.482041898147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45980.482041898147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45980.482041898147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45980.482041898147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45980.482041898147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45980.482041898147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45980.482041898147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45980.482041898147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45980.482041898147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45980.482041898147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45980.482041898147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45980.482041898147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45980.482041898147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45980.482041898147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45980.482041898147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45980.482041898147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45980.482041898147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45980.482041898147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45980.482041898147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45980.482041898147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45980.482041898147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45980.482041898147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45980.482041898147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45980.482041898147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45980.482041898147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45980.482041898147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45980.482041898147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45980.482041898147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45980.482041898147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45980.482041898147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45980.482041898147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45980.482041898147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45980.482041898147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45980.482041898147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45980.482041898147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45980.482041898147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45980.482041898147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45980.482041898147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45980.482041898147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45980.482041898147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45980.482041898147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45980.482041898147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45980.482041898147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45980.482041898147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45980.482041898147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45980.482041898147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45980.482041898147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45980.482041898147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45980.482041898147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45980.482041898147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45980.482041898147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45980.482041898147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45980.482041898147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45980.482041898147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45980.482041898147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45980.482041898147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45980.482041898147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45980.482041898147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45980.482041898147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45980.482041898147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45980.482041898147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45980.482041898147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45980.482041898147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45980.482041898147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45980.482041898147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45980.482041898147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45980.482041898147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45980.482041898147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45980.482041898147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45980.482041898147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45980.482041898147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45980.482041898147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45980.482041898147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45980.482041898147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45980.482041898147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45980.482041898147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45980.482041898147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45980.482041898147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45980.482041898147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45980.482041898147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45980.482041898147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45980.482041898147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45980.482041898147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45980.482041898147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45980.482041898147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45980.482041898147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45980.482041898147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45980.482041898147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45980.482041898147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45980.482041898147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45980.482041898147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45980.482041898147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45980.482041898147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45980.482041898147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45980.482041898147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45980.482041898147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45980.482041898147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45980.482041898147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45980.482041898147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45980.482041898147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45980.482041898147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45980.482041898147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45980.482041898147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45980.482041898147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45980.482041898147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45980.482041898147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45980.482041898147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45980.482041898147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45980.482041898147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45980.482041898147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45980.482041898147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45980.482041898147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45980.482041898147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45980.482041898147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45980.482041898147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45980.482041898147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45980.482041898147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45980.482041898147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45980.482041898147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45980.482041898147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45980.482041898147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45980.482041898147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45980.482041898147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45980.482041898147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45980.482041898147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45980.482041898147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45980.482041898147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45980.482041898147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45980.482041898147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45980.482041898147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45980.482041898147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45980.482041898147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45980.482041898147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45980.482041898147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45980.482041898147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45980.482041898147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45980.482041898147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45980.482041898147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45980.482041898147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45980.482041898147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45980.482041898147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45980.482041898147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45980.482041898147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45980.482041898147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45980.482041898147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45980.482041898147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45980.482041898147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45980.482041898147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45980.482041898147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45980.482041898147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45980.482041898147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45980.482041898147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45980.482041898147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45980.482041898147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45980.482041898147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45980.482041898147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45980.482041898147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45980.482041898147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45980.482041898147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45980.482041898147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45980.482041898147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45980.482041898147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45980.482041898147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45980.482041898147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45980.482041898147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45980.482041898147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45980.482041898147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45980.482041898147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45980.482041898147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45980.482041898147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45980.482041898147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45980.482041898147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45980.482041898147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45980.482041898147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45980.482041898147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45980.482041898147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45980.482041898147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45980.482041898147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45980.482041898147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45980.482041898147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45980.482041898147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45980.482041898147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45980.482041898147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45980.482041898147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45980.482041898147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45980.482041898147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45980.482041898147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45980.482041898147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45980.482041898147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45980.482041898147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45980.482041898147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45980.482041898147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45980.482041898147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45980.482041898147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45980.482041898147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45980.482041898147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45980.482041898147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45980.482041898147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45980.482041898147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45980.482041898147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45980.482041898147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45980.482041898147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45980.482041898147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45980.482041898147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45980.482041898147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45980.482041898147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45980.482041898147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45980.482041898147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45980.482041898147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45980.482041898147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45980.482041898147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45980.482041898147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45980.482041898147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45980.482041898147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45980.482041898147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45980.482041898147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45980.482041898147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45980.482041898147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45980.482041898147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45980.482041898147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45980.482041898147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45980.482041898147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45980.482041898147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45980.482041898147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45980.482041898147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45980.482041898147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45980.482041898147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45980.482041898147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45980.482041898147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45980.482041898147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45980.482041898147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45980.482041898147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45980.482041898147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45980.482041898147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45980.482041898147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45980.482041898147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45980.482041898147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45980.482041898147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45980.482041898147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45980.482041898147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45980.482041898147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45980.482041898147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45980.482041898147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45980.482041898147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45980.482041898147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45980.482041898147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45980.482041898147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45980.482041898147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45980.482041898147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45980.482041898147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45980.482041898147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45980.482041898147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45980.482041898147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45980.482041898147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45980.482041898147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45980.482041898147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45980.482041898147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45980.482041898147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45980.482041898147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45980.482041898147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45980.482041898147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45980.482041898147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45980.482041898147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45980.482041898147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45980.482041898147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45980.482041898147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45980.482041898147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45980.482041898147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45980.482041898147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45980.482041898147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45980.482041898147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45980.482041898147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45980.482041898147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45980.482041898147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45980.482042013886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45980.482042013886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45980.482042013886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45980.482042013886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45980.482042013886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45980.482042013886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45980.482042013886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45980.482042013886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45980.482042013886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45980.482042013886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45980.482042013886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45980.482042013886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45980.482042013886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45980.482042013886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45980.482042013886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45980.482042013886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45980.482042013886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45980.482042013886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45980.482042013886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45980.482042013886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45980.482042013886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45980.482042013886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45980.482042013886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45980.482042013886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45980.482042013886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45980.482042013886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45980.482042013886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45980.482042013886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45980.482042013886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45980.482042013886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45980.482042013886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45980.482042013886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45980.482042013886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45980.482042013886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45980.482042013886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45980.482042013886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45980.482042013886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45980.482042013886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45980.482042013886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45980.482042013886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45980.482042013886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45980.482042013886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45980.482042013886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45980.482042013886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45980.482042013886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45980.482042013886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45980.482042013886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45980.482042013886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45980.482042013886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45980.482042013886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45980.482042013886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45980.482042013886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45980.482042013886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45980.482042013886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45980.482042013886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45980.482042013886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45980.482042013886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45980.482042013886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45980.482042013886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45980.482042013886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45980.482042013886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45980.482042013886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45980.482042013886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45980.482042013886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45980.482042013886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45980.482042013886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45980.482042013886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45980.482042013886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45980.482042013886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45980.482042013886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45980.482042013886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45980.482042013886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45980.482042013886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45980.482042013886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45980.482042013886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45980.482042013886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45980.482042013886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45980.482042013886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45980.482042013886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45980.482042013886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45980.482042013886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45980.482042013886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45980.482042013886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45980.482042013886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45980.482042013886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45980.482042013886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45980.482042013886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45980.482042013886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45980.482042013886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45980.482042013886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45980.482042013886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45980.482042013886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45980.482042013886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45980.482042013886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45980.482042013886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45980.482042013886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45980.482042013886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45980.482042013886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45980.482042013886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45980.482042013886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45980.482042013886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45980.482042013886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45980.482042013886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45980.482042013886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45980.482042013886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45980.482042013886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45980.482042013886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45980.482042013886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45980.482042013886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45980.482042013886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45980.482042013886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45980.482042013886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45980.482042013886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45980.482042013886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45980.482042013886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45980.482042013886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45980.482042013886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45980.482042013886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45980.482042013886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45980.482042013886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45980.482042013886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45980.482042013886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45980.482042013886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45980.482042013886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45980.482042013886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45980.482042013886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45980.482042013886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45980.482042013886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45980.482042013886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45980.482042013886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45980.482042013886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45980.482042013886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45980.482042013886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45980.482042013886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45980.482042013886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45980.482042013886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45980.482042013886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45980.482042013886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45980.482042013886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45980.482042013886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45980.482042013886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45980.482042013886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45980.482042013886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45980.482042013886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45980.482042013886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45980.482042013886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45980.482042013886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45980.482042013886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45980.482042013886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45980.482042013886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45980.482042013886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45980.482042013886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45980.482042013886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45980.482042013886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45980.482042013886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45980.482042013886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45980.482042013886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45980.482042013886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45980.482042013886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45980.482042013886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45980.482042013886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45980.482042013886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45980.482042013886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45980.482042013886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45980.482042013886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45980.482042013886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45980.482042013886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45980.482042013886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45980.482042013886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45980.482042013886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45980.482042013886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45980.482042013886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45980.482042013886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45980.482042013886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45980.482042013886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45980.482042013886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45980.482042013886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45980.482042013886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45980.482042013886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45980.482042013886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45980.482042013886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45980.482042013886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45980.482042013886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45980.482042013886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45980.482042013886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45980.482042013886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45980.482042013886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45980.482042013886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45980.482042013886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45980.482042013886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45980.482042013886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45980.482042013886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45980.482042013886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45980.482042013886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277.00132430555095</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63" ca="1" si="0">IFERROR(NOW()-F3,"")</f>
        <v>45980.48204166667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45980.48204166667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45980.48204166667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45980.48204166667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45980.482041898147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45980.482041898147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45980.482041898147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45980.482041898147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45980.482041898147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45980.482041898147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45980.482041898147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45980.482041898147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45980.482041898147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45980.482041898147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45980.482041898147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45980.482041898147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45980.482041898147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45980.482041898147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45980.482041898147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45980.482041898147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45980.482041898147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45980.482041898147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45980.482041898147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45980.482041898147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45980.482041898147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45980.482041898147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45980.482041898147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45980.482041898147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45980.482041898147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45980.482041898147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45980.482041898147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45980.482041898147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45980.482041898147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45980.482041898147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45980.482041898147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45980.482041898147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45980.482041898147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45980.482041898147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45980.482041898147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45980.482041898147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45980.482041898147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45980.482041898147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45980.482041898147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45980.482041898147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45980.482041898147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45980.482041898147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45980.482041898147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45980.482041898147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45980.482041898147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45980.482041898147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45980.482041898147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45980.482041898147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45980.482041898147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45980.482041898147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45980.482041898147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45980.482041898147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45980.482041898147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45980.482041898147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45980.482041898147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45980.482041898147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45980.482041898147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45980.482041898147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45980.482041898147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45980.482041898147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45980.482041898147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45980.482041898147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45980.482041898147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45980.482041898147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45980.482041898147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45980.482041898147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45980.482041898147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45980.482041898147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45980.482041898147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45980.482041898147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45980.482041898147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45980.482041898147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45980.482041898147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45980.482041898147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45980.482041898147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45980.482041898147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45980.482041898147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45980.482041898147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45980.482041898147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45980.482041898147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45980.482041898147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45980.482041898147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45980.482041898147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45980.482041898147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45980.482041898147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45980.482041898147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45980.482041898147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45980.482041898147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45980.482041898147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45980.482041898147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45980.482041898147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45980.482041898147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45980.482041898147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45980.482041898147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45980.482041898147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45980.482041898147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45980.482041898147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45980.482041898147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45980.482041898147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45980.482041898147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45980.482041898147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45980.482041898147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45980.482041898147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45980.482041898147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45980.482041898147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45980.482041898147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45980.482041898147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45980.482041898147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45980.482041898147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45980.482041898147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45980.482041898147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45980.482041898147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45980.482041898147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45980.482041898147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45980.482041898147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45980.482041898147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45980.482041898147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45980.482041898147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45980.482041898147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45980.482041898147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45980.482041898147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45980.482041898147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45980.482041898147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45980.482041898147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45980.482041898147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45980.482041898147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45980.482041898147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45980.482041898147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45980.482041898147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45980.482041898147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45980.482041898147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45980.482041898147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45980.482041898147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45980.482041898147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45980.482041898147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45980.482041898147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45980.482041898147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45980.482041898147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45980.482041898147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45980.482041898147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45980.482041898147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45980.482041898147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45980.482041898147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45980.482041898147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45980.482041898147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45980.482041898147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45980.482041898147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45980.482041898147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45980.482041898147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45980.482041898147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45980.482041898147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45980.482041898147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45980.482041898147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45980.482041898147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45980.482041898147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45980.482041898147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45980.482041898147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45980.482041898147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45980.482041898147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45980.482041898147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45980.482041898147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45980.482041898147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45980.482041898147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45980.482041898147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45980.482041898147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45980.482041898147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45980.482041898147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45980.482041898147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45980.482041898147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45980.482041898147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45980.482041898147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45980.482041898147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45980.482041898147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45980.482041898147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45980.482041898147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45980.482041898147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45980.482041898147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45980.482041898147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45980.482041898147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45980.482041898147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45980.482041898147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45980.482041898147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45980.482041898147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45980.482041898147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45980.482041898147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45980.482041898147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45980.482041898147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45980.482041898147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45980.482041898147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45980.482041898147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45980.482041898147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45980.482041898147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45980.482041898147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45980.482041898147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45980.482041898147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45980.482041898147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45980.482041898147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45980.482041898147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45980.482041898147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45980.482041898147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45980.482041898147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45980.482041898147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45980.482041898147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45980.482041898147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45980.482041898147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45980.482041898147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45980.482041898147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45980.482041898147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45980.482041898147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45980.482041898147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45980.482041898147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45980.482041898147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45980.482041898147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45980.482041898147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45980.482041898147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45980.482041898147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45980.482041898147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45980.482041898147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45980.482041898147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45980.482041898147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45980.482041898147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45980.482041898147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45980.482041898147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45980.482041898147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45980.482041898147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45980.482041898147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45980.482041898147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45980.482041898147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45980.482041898147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45980.482041898147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45980.482041898147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45980.482041898147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45980.482041898147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45980.482041898147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45980.482041898147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45980.482041898147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45980.482041898147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45980.482041898147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45980.482041898147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45980.482041898147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45980.482041898147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45980.482041898147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45980.482041898147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45980.482041898147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45980.482041898147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45980.482041898147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45980.482041898147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45980.482041898147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45980.482041898147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45980.482041898147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45980.482041898147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45980.482041898147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45980.482041898147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45980.482041898147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45980.482041898147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45980.482041898147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45980.482041898147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45980.482041898147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45980.482041898147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45980.482041898147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45980.482041898147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45980.482041898147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45980.482041898147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45980.482041898147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45980.482041898147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45980.482041898147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45980.482041898147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45980.482041898147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45980.482041898147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45980.482041898147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45980.482041898147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45980.482041898147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45980.482041898147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45980.482041898147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45980.482041898147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45980.482041898147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45980.482041898147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45980.482041898147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45980.482041898147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45980.482041898147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45980.482041898147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45980.482041898147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45980.482041898147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45980.482041898147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45980.482041898147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45980.482041898147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45980.482041898147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45980.482041898147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45980.482041898147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45980.482041898147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45980.482041898147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45980.482041898147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45980.482041898147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45980.482041898147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45980.482041898147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45980.482041898147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45980.482041898147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45980.482041898147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45980.482041898147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45980.482041898147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45980.482041898147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45980.482041898147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45980.482041898147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45980.482041898147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45980.482041898147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45980.482041898147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45980.482041898147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45980.482041898147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45980.482041898147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45980.482041898147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45980.482041898147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45980.482041898147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45980.482041898147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45980.482041898147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45980.482041898147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45980.482041898147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45980.482041898147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45980.482041898147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45980.482041898147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45980.482041898147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45980.482041898147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45980.482041898147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45980.482041898147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45980.482041898147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45980.482041898147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45980.482041898147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45980.482041898147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45980.482041898147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45980.482041898147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45980.482041898147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45980.482041898147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45980.482041898147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45980.482041898147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45980.482041898147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45980.482041898147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45980.482041898147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45980.482041898147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45980.482041898147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45980.482041898147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45980.482041898147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45980.482041898147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45980.482041898147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45980.482041898147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45980.482041898147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45980.482041898147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45980.482041898147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45980.482041898147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45980.482041898147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45980.482041898147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45980.482041898147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45980.482041898147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45980.482041898147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45980.482041898147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45980.482041898147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45980.482041898147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45980.482041898147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45980.482041898147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45980.482041898147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45980.482041898147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45980.482041898147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45980.482041898147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45980.482041898147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45980.482041898147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45980.482041898147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45980.482041898147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45980.482041898147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45980.482041898147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45980.482041898147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45980.482041898147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45980.482041898147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45980.482041898147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45980.482041898147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45980.482041898147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45980.482041898147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45980.482041898147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45980.482041898147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45980.482041898147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45980.482041898147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45980.482041898147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45980.482041898147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45980.482041898147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45980.482041898147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45980.482041898147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45980.482041898147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45980.482041898147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45980.482041898147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45980.482041898147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45980.482041898147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45980.482041898147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45980.482041898147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45980.482041898147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45980.482041898147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45980.482041898147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45980.482041898147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45980.482041898147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45980.482041898147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45980.482041898147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45980.482041898147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45980.482041898147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45980.482041898147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45980.482041898147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45980.482041898147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45980.482041898147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45980.482041898147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45980.482041898147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45980.482041898147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45980.482041898147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45980.482041898147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45980.482041898147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45980.482041898147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45980.482041898147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45980.482041898147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45980.482041898147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45980.482041898147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45980.482041898147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45980.482041898147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45980.482041898147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45980.482041898147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45980.482041898147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45980.482041898147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45980.482041898147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45980.482041898147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45980.482041898147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45980.482041898147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45980.482041898147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45980.482041898147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45980.482041898147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45980.482041898147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45980.482041898147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45980.482041898147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45980.482041898147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45980.482041898147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45980.482041898147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45980.482041898147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45980.482041898147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45980.482041898147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45980.482041898147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45980.482041898147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45980.482041898147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45980.482041898147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45980.482041898147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45980.482041898147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45980.482041898147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45980.482041898147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45980.482041898147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45980.482041898147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45980.482041898147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45980.482041898147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45980.482041898147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45980.482041898147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45980.482041898147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45980.482041898147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45980.482041898147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45980.482041898147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45980.482041898147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45980.482041898147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45980.482041898147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45980.482041898147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45980.482041898147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45980.482041898147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45980.482041898147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45980.482041898147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45980.482041898147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45980.482041898147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45980.482041898147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45980.482041898147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45980.482041898147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45980.482041898147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45980.482041898147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45980.482041898147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45980.482041898147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45980.482041898147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45980.482041898147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45980.482041898147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45980.482041898147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45980.482041898147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45980.482041898147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45980.482041898147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45980.482041898147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45980.482041898147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45980.482041898147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45980.482041898147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45980.482041898147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45980.482041898147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45980.482041898147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45980.482041898147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45980.482041898147</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13" sqref="D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88.649981712958834</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54.293164583330508</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31.82093078703474</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2.9672384259320097</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31466</v>
      </c>
      <c r="E6" s="109" t="s">
        <v>39021</v>
      </c>
      <c r="F6" s="135">
        <v>45980.443888888891</v>
      </c>
      <c r="G6" s="111">
        <f ca="1">IFERROR(NOW()-F6,"")</f>
        <v>3.8152777779032476E-2</v>
      </c>
      <c r="H6" s="135">
        <v>45980.430694444447</v>
      </c>
      <c r="I6" s="109" t="str">
        <f>IFERROR(VLOOKUP(D6,DB!A:F,6,0),"")</f>
        <v>SCECO</v>
      </c>
      <c r="J6" s="109" t="str">
        <f>IFERROR(VLOOKUP(D6,DB!A:G,7,0),"")</f>
        <v>Dead</v>
      </c>
      <c r="K6" s="109" t="s">
        <v>39118</v>
      </c>
      <c r="L6" s="109" t="str">
        <f>IFERROR(VLOOKUP(D6,DB!A:I,9,0),"")</f>
        <v>Latis</v>
      </c>
    </row>
    <row r="7" spans="1:13">
      <c r="A7" s="109" t="s">
        <v>39119</v>
      </c>
      <c r="B7" s="109" t="str">
        <f>IFERROR(VLOOKUP(D7,DB!A:K,11,0),"")</f>
        <v>R5</v>
      </c>
      <c r="C7" s="109">
        <v>1</v>
      </c>
      <c r="D7" s="109" t="s">
        <v>34071</v>
      </c>
      <c r="E7" s="109" t="s">
        <v>39021</v>
      </c>
      <c r="F7" s="135">
        <v>45980.444826388892</v>
      </c>
      <c r="G7" s="111">
        <f ca="1">IFERROR(NOW()-F7,"")</f>
        <v>3.7215277778159361E-2</v>
      </c>
      <c r="H7" s="135">
        <v>45980.423298611109</v>
      </c>
      <c r="I7" s="109" t="str">
        <f>IFERROR(VLOOKUP(D7,DB!A:F,6,0),"")</f>
        <v>SCECO</v>
      </c>
      <c r="J7" s="109" t="str">
        <f>IFERROR(VLOOKUP(D7,DB!A:G,7,0),"")</f>
        <v>Dead</v>
      </c>
      <c r="K7" s="109" t="s">
        <v>39118</v>
      </c>
      <c r="L7" s="109" t="str">
        <f>IFERROR(VLOOKUP(D7,DB!A:I,9,0),"")</f>
        <v>Latis</v>
      </c>
    </row>
    <row r="8" spans="1:13">
      <c r="A8" s="109"/>
      <c r="B8" s="109" t="str">
        <f>IFERROR(VLOOKUP(D8,DB!A:K,11,0),"")</f>
        <v/>
      </c>
      <c r="C8" s="109"/>
      <c r="D8" s="109"/>
      <c r="E8" s="109"/>
      <c r="F8" s="109"/>
      <c r="G8" s="111">
        <f ca="1">IFERROR(NOW()-F8,"")</f>
        <v>45980.48204166667</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45980.48204166667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45980.48204166667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45980.48204166667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45980.48204166667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45980.48204166667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45980.48204166667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45980.48204166667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45980.48204166667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45980.48204166667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45980.48204166667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45980.48204166667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45980.48204166667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45980.48204166667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45980.48204166667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45980.48204166667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45980.48204166667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45980.48204166667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45980.48204166667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45980.48204166667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45980.48204166667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45980.48204166667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45980.48204166667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45980.48204166667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45980.48204166667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45980.48204166667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45980.48204166667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45980.48204166667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45980.48204166667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45980.48204166667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45980.48204166667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45980.48204166667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45980.48204166667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45980.48204166667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45980.48204166667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45980.48204166667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45980.48204166667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45980.48204166667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45980.48204166667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45980.48204166667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45980.48204166667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45980.48204166667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45980.48204166667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45980.48204166667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45980.48204166667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45980.48204166667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45980.48204166667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45980.48204166667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45980.48204166667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45980.48204166667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45980.48204166667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45980.48204166667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45980.48204166667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45980.48204166667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45980.48204166667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45980.48204166667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45980.48204166667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45980.48204166667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45980.48204166667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45980.48204166667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45980.48204166667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45980.48204166667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45980.48204166667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45980.48204166667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45980.48204166667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45980.48204166667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45980.48204166667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45980.48204166667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45980.48204166667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45980.48204166667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45980.48204166667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45980.48204166667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45980.48204166667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45980.48204166667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45980.48204166667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45980.48204166667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45980.48204166667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45980.48204166667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45980.48204166667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45980.48204166667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45980.48204166667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45980.48204166667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45980.48204166667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45980.48204166667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45980.48204166667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45980.48204166667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45980.48204166667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45980.48204166667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45980.48204166667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45980.48204166667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45980.48204166667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45980.48204166667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45980.48204166667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45980.48204166667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45980.48204166667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45980.48204166667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45980.48204166667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45980.48204166667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45980.48204166667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45980.48204166667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45980.48204166667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45980.48204166667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45980.48204166667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45980.48204166667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45980.48204166667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45980.48204166667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45980.48204166667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45980.48204166667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45980.48204166667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45980.48204166667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45980.48204166667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45980.48204166667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45980.48204166667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45980.48204166667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45980.48204166667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45980.48204166667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45980.48204166667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45980.48204166667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45980.48204166667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45980.48204166667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45980.48204166667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45980.48204166667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45980.48204166667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45980.48204166667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45980.48204166667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45980.48204166667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45980.48204166667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45980.48204166667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45980.48204166667</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45980.48204166667</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45980.48204166667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45980.48204166667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45980.48204166667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45980.48204166667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45980.48204166667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45980.48204166667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45980.48204166667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45980.48204166667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45980.48204166667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45980.48204166667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45980.48204166667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45980.48204166667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45980.48204166667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45980.48204166667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45980.48204166667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45980.48204166667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45980.48204166667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45980.48204166667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45980.48204166667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45980.48204166667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45980.48204166667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45980.48204166667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45980.48204166667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45980.48204166667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45980.48204166667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45980.48204166667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45980.48204166667</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3</v>
      </c>
      <c r="D2" s="119" t="s">
        <v>34485</v>
      </c>
      <c r="E2" s="109" t="s">
        <v>39021</v>
      </c>
      <c r="F2" s="121">
        <v>45980.391828703701</v>
      </c>
      <c r="G2" s="104">
        <f t="shared" ref="G2:G30" ca="1" si="0">IFERROR(NOW()-F2,"-")</f>
        <v>9.0213194445823319E-2</v>
      </c>
      <c r="H2" s="121">
        <v>45980.391828703701</v>
      </c>
      <c r="I2" s="119" t="str">
        <f>IFERROR(VLOOKUP(D2,DB!A:F,6,0),"")</f>
        <v>SCECO</v>
      </c>
      <c r="J2" s="119" t="str">
        <f>IFERROR(VLOOKUP(D2,DB!A:G,7,0),"")</f>
        <v>Vandalized</v>
      </c>
      <c r="K2" s="122" t="s">
        <v>39121</v>
      </c>
      <c r="L2" s="123" t="str">
        <f>IFERROR(VLOOKUP(D2,DB!A:I,9,0),"")</f>
        <v>Latis</v>
      </c>
    </row>
    <row r="3" spans="1:16382" ht="31.5" customHeight="1">
      <c r="A3" s="118"/>
      <c r="B3" s="119" t="str">
        <f>IFERROR(VLOOKUP(D3,DB!A:K,11,0),"")</f>
        <v/>
      </c>
      <c r="C3" s="120"/>
      <c r="D3" s="119"/>
      <c r="E3" s="109"/>
      <c r="F3" s="121"/>
      <c r="G3" s="104">
        <f t="shared" ca="1" si="0"/>
        <v>45980.482041898147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45980.482041898147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45980.482041898147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45980.482041898147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45980.482041898147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45980.482041898147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45980.482041898147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45980.482041898147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45980.482041898147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45980.482041898147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45980.482041898147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45980.482041898147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45980.482041898147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45980.482041898147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45980.482041898147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45980.482041898147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45980.482041898147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45980.482041898147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45980.482041898147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45980.482041898147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45980.482041898147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45980.482041898147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45980.482041898147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45980.482041898147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45980.482041898147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45980.482041898147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45980.482041898147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45980.482041898147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45980.482041898147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45980.482041898147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45980.482041898147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45980.482041898147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45980.482041898147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45980.482041898147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45980.482041898147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45980.482041898147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45980.482041898147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45980.482041898147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45980.482041898147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45980.482041898147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45980.482041898147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45980.482041898147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45980.482041898147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45980.482041898147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45980.482041898147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45980.482041898147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45980.482041898147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45980.482041898147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45980.482041898147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45980.482041898147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45980.482041898147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45980.482041898147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45980.482041898147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45980.482041898147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45980.482041898147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45980.482041898147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45980.482041898147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45980.482041898147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45980.482041898147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45980.482041898147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45980.482041898147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45980.482041898147</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2025-11-19T08:36:09Z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