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57" documentId="13_ncr:1_{F6CB121F-512D-4AA6-A0C1-0FB36C537598}" xr6:coauthVersionLast="47" xr6:coauthVersionMax="47" xr10:uidLastSave="{4C560687-DAE8-4572-8E41-96072B62C36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3" i="4"/>
  <c r="J3" i="4"/>
  <c r="I3" i="4"/>
  <c r="G3" i="4"/>
  <c r="B3" i="4"/>
  <c r="B5" i="4"/>
  <c r="G5" i="4"/>
  <c r="I5" i="4"/>
  <c r="J5" i="4"/>
  <c r="L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<sst xmlns="http://schemas.openxmlformats.org/spreadsheetml/2006/main" count="180275" uniqueCount="39123">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</sst>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303.80130034722242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0.34661273148230975</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2.9263194446684793E-2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45966.74972615741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45966.74972615741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45966.74972615741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45966.74972615741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45966.74972615741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45966.74972615741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45966.74972615741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45966.74972615741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45966.74972615741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45966.74972615741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45966.74972615741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45966.74972615741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45966.74972615741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45966.74972615741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45966.74972615741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45966.74972615741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45966.74972615741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45966.74972615741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45966.74972615741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45966.74972615741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45966.74972615741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45966.74972615741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45966.74972615741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45966.74972615741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45966.74972615741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45966.74972615741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45966.74972615741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45966.74972615741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45966.74972615741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45966.74972615741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45966.74972615741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45966.74972615741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45966.74972615741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45966.74972615741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45966.74972615741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45966.74972615741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45966.74972615741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45966.74972615741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45966.74972615741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45966.74972615741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45966.74972615741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45966.74972615741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45966.74972615741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45966.74972615741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45966.74972615741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45966.74972615741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45966.74972615741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45966.74972615741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45966.74972615741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45966.74972615741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45966.74972615741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45966.74972615741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45966.74972615741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45966.74972615741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45966.74972615741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45966.74972615741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45966.74972615741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45966.74972615741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45966.74972615741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45966.74972615741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45966.74972615741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45966.74972615741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45966.74972615741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45966.74972615741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45966.74972615741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45966.74972615741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45966.74972615741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45966.74972615741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45966.74972615741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45966.74972615741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45966.74972615741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45966.74972615741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45966.74972615741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45966.74972615741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45966.74972615741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45966.74972615741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45966.74972615741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45966.74972615741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45966.74972615741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45966.74972615741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45966.74972615741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45966.74972615741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45966.74972615741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45966.74972615741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45966.74972615741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45966.74972615741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45966.74972615741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45966.74972615741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45966.74972615741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141.74988831018709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8.0076428240790847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45966.74972615741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45966.74972615741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45966.74972615741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45966.74972615741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45966.74972615741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45966.74972615741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45966.74972615741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45966.74972615741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45966.74972615741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45966.74972615741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45966.74972615741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45966.74972615741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45966.74972615741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45966.74972615741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45966.74972615741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45966.74972615741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45966.74972615741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45966.74972615741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45966.74972615741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45966.74972615741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45966.74972615741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45966.74972615741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45966.74972615741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45966.74972615741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45966.74972615741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45966.74972615741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45966.74972615741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45966.74972615741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45966.74972615741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45966.74972615741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45966.74972615741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45966.74972615741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45966.74972615741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45966.74972615741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45966.74972615741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45966.74972615741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45966.74972615741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45966.74972615741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45966.74972615741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45966.74972615741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45966.74972615741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45966.74972615741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45966.74972615741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45966.74972615741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45966.74972615741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45966.74972615741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45966.74972615741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45966.74972615741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45966.74972615741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45966.74972615741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45966.74972615741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45966.74972615741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45966.74972615741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45966.74972615741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45966.74972615741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45966.74972615741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45966.74972615741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45966.74972615741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45966.74972615741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45966.74972615741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45966.74972615741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45966.74972615741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45966.74972615741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45966.74972615741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45966.74972615741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45966.74972615741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45966.74972615741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45966.74972615741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45966.74972615741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45966.74972615741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45966.74972615741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45966.74972615741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45966.74972615741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45966.74972615741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45966.74972615741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45966.74972615741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45966.74972615741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45966.74972615741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45966.74972615741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45966.74972615741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45966.74972615741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45966.74972615741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45966.74972615741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45966.74972615741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45966.74972615741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45966.74972615741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45966.74972615741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45966.74972615741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45966.74972615741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45966.74972615741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45966.74972615741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45966.74972615741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45966.74972615741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45966.74972615741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45966.74972615741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45966.74972615741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45966.74972615741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45966.74972615741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45966.74972615741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45966.74972615741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45966.74972615741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45966.749726273149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45966.749726273149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45966.749726273149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45966.749726273149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45966.749726273149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45966.749726273149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45966.749726273149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45966.749726273149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45966.749726273149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45966.749726273149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45966.749726273149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45966.749726273149</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45966.749726273149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45966.749726273149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45966.749726273149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45966.749726273149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45966.749726273149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45966.749726273149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45966.749726273149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45966.749726273149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45966.749726273149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45966.749726273149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45966.749726273149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45966.749726273149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45966.749726273149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45966.749726273149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45966.749726273149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45966.749726273149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45966.749726273149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45966.749726273149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45966.749726273149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45966.749726273149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45966.749726273149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45966.749726273149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45966.749726273149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45966.749726273149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45966.749726273149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45966.749726273149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45966.749726273149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45966.749726273149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45966.749726273149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45966.749726273149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45966.749726273149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45966.749726273149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45966.749726273149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45966.749726273149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45966.749726273149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45966.749726273149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45966.749726273149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45966.749726273149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45966.749726273149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45966.749726273149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45966.749726273149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45966.749726273149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45966.749726273149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45966.749726273149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45966.749726273149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45966.749726273149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45966.749726273149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45966.749726273149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45966.749726273149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45966.749726273149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45966.749726273149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45966.749726273149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45966.749726273149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45966.749726273149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45966.749726273149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45966.749726273149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45966.749726273149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45966.749726273149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45966.749726273149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45966.749726273149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45966.749726273149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45966.749726273149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45966.749726273149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45966.749726273149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45966.749726273149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45966.749726273149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45966.749726273149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45966.749726273149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45966.749726273149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45966.749726273149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45966.749726273149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45966.749726273149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45966.749726273149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45966.749726273149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45966.749726273149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45966.749726273149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45966.749726273149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45966.749726273149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45966.749726273149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45966.749726273149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45966.749726273149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45966.749726273149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45966.749726273149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45966.749726273149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45966.749726273149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45966.749726273149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45966.749726273149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45966.749726273149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45966.749726273149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45966.749726273149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45966.749726273149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45966.749726273149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45966.749726273149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45966.749726273149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45966.749726273149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45966.749726273149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45966.749726273149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45966.749726273149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45966.749726273149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45966.749726273149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45966.749726273149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45966.749726273149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45966.749726273149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45966.749726273149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45966.749726273149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45966.749726273149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45966.749726273149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45966.749726273149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45966.749726273149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45966.749726273149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45966.749726273149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45966.749726273149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45966.749726273149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45966.749726273149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45966.749726273149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45966.749726273149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45966.749726273149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45966.749726273149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45966.749726273149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45966.749726273149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45966.749726273149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45966.749726273149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45966.749726273149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45966.749726273149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45966.749726273149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45966.749726273149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45966.749726273149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45966.749726273149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45966.749726273149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45966.749726273149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45966.749726273149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45966.749726273149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45966.749726273149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45966.749726273149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45966.749726273149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45966.749726273149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45966.749726273149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45966.749726273149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45966.749726273149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45966.749726273149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45966.749726273149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45966.749726273149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45966.749726273149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45966.749726273149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45966.749726273149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45966.749726273149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45966.749726273149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45966.749726273149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45966.749726273149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45966.749726273149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45966.749726273149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45966.749726273149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45966.749726273149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45966.749726273149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45966.749726273149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45966.749726273149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45966.749726273149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45966.749726273149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45966.749726273149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45966.749726273149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45966.749726273149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45966.749726273149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45966.749726273149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45966.749726273149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45966.749726273149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45966.749726273149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45966.749726273149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45966.749726273149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45966.749726273149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45966.749726273149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45966.749726273149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45966.749726273149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45966.749726273149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45966.749726273149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45966.749726273149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45966.749726273149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45966.749726273149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45966.749726273149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45966.749726273149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45966.749726273149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45966.749726273149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45966.749726273149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45966.749726273149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45966.749726273149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45966.749726273149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45966.749726273149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45966.749726273149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45966.749726273149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45966.749726273149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45966.749726273149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45966.749726273149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45966.749726273149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45966.749726273149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45966.749726273149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45966.749726273149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45966.749726273149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45966.749726273149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45966.749726273149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45966.749726273149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45966.749726273149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45966.749726273149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45966.749726273149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45966.749726273149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45966.749726273149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45966.749726273149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45966.749726273149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45966.749726273149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45966.749726273149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45966.749726273149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45966.749726273149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45966.749726273149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45966.749726273149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45966.749726273149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45966.749726273149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45966.749726273149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45966.749726273149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45966.749726273149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45966.749726273149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45966.749726273149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45966.749726273149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45966.749726273149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45966.749726273149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45966.749726273149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45966.749726273149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45966.749726273149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45966.749726273149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45966.749726273149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45966.749726273149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45966.749726273149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45966.749726273149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45966.749726273149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45966.749726273149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45966.749726273149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45966.749726273149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45966.749726273149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45966.749726273149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45966.749726273149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45966.749726273149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45966.749726273149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45966.749726273149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45966.749726273149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45966.749726273149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45966.749726273149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45966.749726273149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45966.749726273149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45966.749726273149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45966.749726273149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45966.749726273149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45966.749726273149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45966.749726273149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45966.749726273149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45966.749726273149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45966.749726273149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45966.749726273149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45966.749726273149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45966.749726273149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45966.749726273149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45966.749726273149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45966.749726273149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45966.749726273149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45966.749726273149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45966.749726273149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45966.749726273149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45966.749726273149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45966.749726273149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45966.749726273149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45966.749726273149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45966.749726273149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45966.749726273149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45966.749726273149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45966.749726273149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45966.749726273149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45966.749726273149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45966.749726273149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45966.749726273149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45966.749726273149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45966.749726273149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45966.749726273149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45966.749726273149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45966.749726273149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45966.749726273149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45966.749726273149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45966.749726273149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45966.749726273149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45966.749726273149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45966.749726273149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45966.749726273149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45966.749726273149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45966.749726273149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45966.749726273149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45966.749726273149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45966.749726273149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45966.749726273149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45966.749726273149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45966.749726273149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45966.749726273149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45966.749726273149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45966.749726273149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45966.749726273149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45966.749726273149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45966.749726273149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45966.749726273149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45966.749726273149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45966.749726273149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45966.749726273149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45966.749726273149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45966.749726273149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45966.749726273149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45966.749726273149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45966.749726273149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45966.749726273149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45966.749726273149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45966.749726273149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45966.749726273149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45966.749726273149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45966.749726273149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45966.749726273149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45966.749726273149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45966.749726273149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45966.749726273149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45966.749726273149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45966.749726273149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45966.749726273149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45966.749726273149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45966.749726273149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45966.749726273149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45966.749726273149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45966.749726273149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45966.749726273149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45966.749726273149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45966.749726273149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45966.749726273149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45966.749726273149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45966.749726273149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45966.749726273149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45966.749726273149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45966.749726273149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45966.749726273149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45966.749726273149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45966.749726273149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45966.749726273149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45966.749726273149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45966.749726273149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45966.749726273149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45966.749726273149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45966.749726273149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45966.749726273149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45966.749726273149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45966.749726273149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45966.749726273149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45966.749726273149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45966.749726273149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45966.749726273149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45966.749726273149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45966.749726273149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45966.749726273149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45966.749726273149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45966.749726273149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45966.749726273149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45966.749726273149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45966.749726273149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45966.749726273149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45966.749726273149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45966.749726273149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45966.749726273149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45966.749726273149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45966.749726273149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45966.749726273149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45966.749726273149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45966.749726273149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45966.749726273149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45966.749726273149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45966.749726273149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45966.749726273149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45966.749726273149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45966.749726273149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45966.749726273149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45966.749726273149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45966.749726273149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45966.749726273149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45966.749726273149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45966.749726273149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45966.749726273149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45966.749726273149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45966.749726273149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45966.749726273149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45966.749726273149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45966.749726273149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45966.749726273149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45966.749726273149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45966.749726273149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45966.749726273149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45966.749726273149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45966.749726273149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45966.749726273149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45966.749726273149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45966.749726273149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45966.749726273149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45966.749726273149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45966.749726273149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45966.749726273149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45966.749726273149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45966.749726273149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45966.749726273149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45966.749726273149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45966.749726273149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45966.749726273149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45966.749726273149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45966.749726273149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45966.749726273149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45966.749726273149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45966.749726273149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45966.749726273149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45966.749726273149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45966.749726273149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45966.749726273149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45966.749726273149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45966.749726273149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45966.749726273149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45966.749726273149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45966.749726273149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45966.749726273149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45966.749726273149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45966.749726273149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45966.749726273149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45966.749726273149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45966.749726273149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45966.749726273149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45966.749726273149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45966.749726273149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45966.749726273149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45966.749726273149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45966.749726273149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45966.749726273149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45966.749726273149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45966.749726273149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45966.749726273149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45966.749726273149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45966.749726273149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45966.749726273149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45966.749726273149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45966.749726273149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45966.749726273149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45966.749726273149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45966.749726273149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45966.749726273149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45966.749726273149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45966.749726273149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45966.749726273149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45966.749726273149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45966.749726273149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45966.749726273149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45966.749726273149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45966.749726273149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45966.749726273149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45966.749726273149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45966.749726273149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45966.749726273149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45966.749726273149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45966.749726273149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45966.749726273149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45966.749726273149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45966.749726273149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45966.749726273149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45966.749726273149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45966.749726273149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45966.749726273149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45966.749726273149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45966.749726273149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45966.749726273149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45966.749726273149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45966.749726273149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45966.749726273149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45966.749726273149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45966.749726273149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45966.749726273149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45966.749726273149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45966.749726273149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45966.749726273149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45966.749726273149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45966.749726273149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45966.749726273149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45966.749726273149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45966.749726273149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45966.749726273149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45966.749726273149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45966.749726273149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45966.749726273149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45966.749726273149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45966.749726273149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45966.749726273149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45966.749726273149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45966.749726273149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45966.749726273149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45966.749726273149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45966.749726273149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45966.749726273149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45966.749726273149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45966.749726273149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45966.749726273149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45966.749726273149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45966.749726273149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45966.749726273149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45966.749726273149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45966.749726273149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45966.749726273149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45966.749726273149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45966.749726273149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45966.749726273149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45966.749726273149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45966.749726273149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45966.749726273149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45966.749726273149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45966.749726273149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45966.749726273149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45966.749726273149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45966.749726273149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45966.749726273149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45966.749726273149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45966.749726273149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45966.749726273149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45966.749726273149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45966.749726273149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45966.749726273149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45966.749726273149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45966.749726273149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45966.749726273149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45966.749726273149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45966.749726273149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45966.749726273149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45966.749726273149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45966.749726273149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45966.749726273149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45966.749726273149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45966.749726273149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45966.749726273149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45966.749726273149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45966.749726273149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45966.749726273149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45966.749726273149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45966.749726273149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45966.749726273149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45966.749726273149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45966.749726273149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45966.749726273149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45966.749726273149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45966.749726273149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45966.749726273149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45966.749726273149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45966.749726273149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45966.749726273149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45966.749726273149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45966.749726273149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45966.749726273149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45966.749726273149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45966.749726273149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45966.749726273149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45966.749726273149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45966.749726273149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45966.749726273149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45966.749726273149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45966.749726273149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45966.749726273149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45966.749726273149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45966.749726273149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45966.749726273149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45966.749726273149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45966.749726273149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45966.749726273149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45966.749726273149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45966.749726273149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45966.749726273149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45966.749726273149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45966.749726273149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45966.749726273149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45966.749726273149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45966.749726273149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45966.749726273149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45966.749726273149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45966.749726273149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45966.749726273149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45966.749726273149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45966.749726273149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45966.749726273149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45966.749726273149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45966.749726273149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45966.749726273149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45966.749726273149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45966.749726273149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45966.749726273149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45966.749726273149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45966.749726273149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45966.749726273149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45966.749726273149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45966.749726273149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45966.749726273149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45966.749726273149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45966.749726273149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45966.749726273149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45966.749726273149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45966.749726273149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45966.749726273149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45966.749726273149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45966.749726273149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45966.749726273149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45966.749726273149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45966.749726273149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45966.749726273149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45966.749726273149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45966.749726273149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45966.749726273149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45966.749726273149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45966.749726273149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45966.749726273149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45966.749726273149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45966.749726273149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45966.749726273149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45966.749726273149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45966.749726273149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45966.749726273149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45966.749726273149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45966.749726273149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45966.749726273149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45966.749726273149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45966.749726273149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45966.749726273149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45966.749726273149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45966.749726273149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45966.749726273149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45966.749726273149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45966.749726273149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45966.749726273149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45966.749726273149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45966.749726273149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45966.749726273149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45966.749726273149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45966.749726273149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45966.749726273149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45966.749726273149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45966.749726273149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45966.749726273149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45966.749726273149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45966.749726273149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45966.749726273149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45966.749726273149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45966.749726273149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45966.749726273149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45966.749726273149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45966.749726273149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45966.749726273149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45966.749726273149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45966.749726273149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45966.749726273149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45966.749726273149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45966.749726273149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45966.749726273149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45966.749726273149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45966.749726273149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45966.749726273149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45966.749726273149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45966.749726273149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45966.749726273149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45966.749726273149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45966.749726273149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45966.749726273149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45966.749726273149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45966.749726273149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45966.749726273149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45966.749726273149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45966.749726273149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45966.749726273149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45966.749726273149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45966.749726273149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45966.749726273149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45966.749726273149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45966.749726273149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45966.749726273149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45966.749726273149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45966.749726273149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45966.749726273149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45966.749726273149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45966.749726273149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45966.749726273149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45966.749726273149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45966.749726273149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45966.749726273149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45966.749726273149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45966.749726273149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45966.749726273149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45966.749726273149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45966.749726273149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45966.749726273149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45966.749726273149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45966.749726273149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45966.749726273149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45966.749726273149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45966.749726273149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45966.749726273149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45966.749726273149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45966.749726273149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45966.749726273149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45966.749726273149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45966.749726273149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45966.749726273149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45966.749726273149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45966.749726273149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45966.749726273149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45966.749726273149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45966.749726273149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45966.749726273149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45966.749726273149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45966.749726273149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45966.749726273149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45966.749726273149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45966.749726273149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45966.749726273149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45966.749726273149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45966.749726273149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45966.749726273149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45966.749726273149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45966.749726273149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45966.749726273149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45966.749726273149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45966.749726273149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45966.749726273149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45966.749726273149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45966.749726273149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45966.749726273149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45966.749726273149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45966.749726273149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45966.749726273149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45966.749726273149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45966.749726273149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45966.749726273149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45966.749726273149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45966.749726273149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45966.749726273149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45966.749726273149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45966.749726273149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45966.749726273149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45966.749726273149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45966.749726273149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45966.749726273149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45966.749726273149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45966.749726273149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45966.749726273149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45966.749726273149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45966.749726273149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45966.749726273149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45966.749726273149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45966.749726273149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45966.749726273149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45966.749726273149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45966.749726273149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45966.749726273149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45966.749726273149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45966.749726273149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45966.749726273149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45966.749726273149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45966.749726273149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45966.749726273149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45966.749726273149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45966.749726273149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45966.749726273149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45966.749726273149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45966.749726273149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45966.749726273149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45966.749726273149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45966.749726273149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45966.749726273149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45966.749726273149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45966.749726273149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45966.749726273149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45966.749726273149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45966.749726273149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45966.749726273149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45966.749726273149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45966.749726273149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45966.749726273149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45966.749726273149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45966.749726273149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45966.749726273149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45966.749726273149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45966.749726273149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45966.749726273149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45966.749726273149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45966.749726273149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45966.749726273149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45966.749726273149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45966.749726273149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45966.749726273149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45966.749726273149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45966.749726273149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45966.749726273149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45966.749726273149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45966.749726273149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45966.749726273149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45966.749726273149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45966.749726273149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45966.749726273149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45966.749726273149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45966.749726273149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45966.749726273149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45966.749726273149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45966.749726273149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45966.749726273149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45966.749726273149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45966.749726273149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45966.749726273149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45966.749726273149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45966.749726273149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45966.749726273149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45966.749726273149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45966.749726273149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45966.749726273149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45966.749726273149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45966.749726273149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45966.749726273149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45966.749726273149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45966.749726273149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45966.749726273149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45966.749726273149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45966.749726273149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45966.749726273149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45966.749726273149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45966.749726273149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45966.749726273149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45966.749726273149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45966.749726273149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45966.749726273149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45966.749726273149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45966.749726273149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45966.749726273149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45966.749726273149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45966.749726273149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45966.749726273149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45966.749726273149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45966.749726273149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45966.749726273149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45966.749726273149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45966.749726273149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45966.749726273149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45966.749726273149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45966.749726273149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45966.749726273149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45966.749726273149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45966.749726273149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45966.749726273149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45966.749726273149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45966.749726273149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45966.749726273149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45966.749726273149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45966.749726273149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45966.749726273149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45966.749726273149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45966.749726273149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45966.749726273149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45966.749726273149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45966.749726273149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45966.749726273149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45966.749726273149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45966.749726273149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45966.749726273149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45966.749726273149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45966.749726273149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45966.749726273149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45966.749726273149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45966.749726273149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45966.749726273149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45966.749726273149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45966.749726273149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45966.749726273149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45966.749726273149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45966.749726273149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45966.749726273149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45966.749726273149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45966.749726273149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45966.749726273149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45966.749726273149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45966.749726273149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45966.749726273149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45966.749726273149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45966.749726273149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45966.749726273149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45966.749726273149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45966.749726273149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45966.749726273149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45966.749726273149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45966.749726273149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45966.749726273149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45966.749726273149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45966.749726273149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45966.749726273149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45966.749726273149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45966.749726273149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45966.749726273149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45966.749726273149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45966.749726273149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45966.749726273149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45966.749726273149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45966.749726273149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45966.749726273149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45966.749726273149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45966.749726273149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45966.749726273149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45966.749726273149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45966.749726273149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45966.749726273149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45966.749726273149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45966.749726273149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45966.749726273149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45966.749726273149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45966.749726273149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45966.749726273149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45966.749726273149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45966.749726273149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45966.749726273149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45966.749726273149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45966.749726273149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45966.749726273149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45966.749726273149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45966.749726273149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45966.749726273149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45966.749726273149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45966.749726273149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45966.749726273149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45966.749726273149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45966.749726273149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45966.749726273149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45966.749726273149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45966.749726273149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45966.749726273149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45966.749726273149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45966.749726273149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45966.749726273149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45966.749726273149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45966.749726273149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45966.749726273149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45966.749726273149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45966.749726273149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45966.749726273149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45966.749726273149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45966.749726273149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45966.749726273149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45966.749726273149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45966.749726273149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45966.749726273149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45966.749726273149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45966.749726273149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45966.749726273149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45966.749726273149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45966.749726273149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45966.749726273149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45966.749726273149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45966.749726273149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45966.749726273149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45966.749726273149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45966.749726273149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45966.749726273149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45966.749726273149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45966.749726273149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45966.749726273149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45966.749726273149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45966.749726273149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45966.749726273149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45966.749726273149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45966.749726273149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45966.749726273149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45966.749726273149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45966.749726273149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45966.749726273149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45966.749726273149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45966.749726273149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45966.749726273149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45966.749726273149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45966.749726273149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45966.749726273149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45966.749726273149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45966.749726273149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45966.749726273149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45966.749726273149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45966.749726273149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45966.749726273149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45966.749726273149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45966.749726273149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45966.749726273149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45966.749726273149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45966.749726273149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45966.749726273149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45966.749726273149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45966.749726273149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45966.749726273149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45966.749726273149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45966.749726273149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45966.749726273149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45966.749726273149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45966.749726273149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45966.749726273149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45966.749726273149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45966.749726273149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45966.749726273149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45966.749726273149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45966.749726273149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45966.749726273149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45966.749726273149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45966.749726273149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45966.749726273149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45966.749726273149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45966.749726273149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45966.749726273149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45966.749726273149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45966.749726273149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45966.749726273149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45966.749726273149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45966.749726273149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45966.749726273149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45966.749726273149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45966.749726273149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45966.749726273149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45966.749726273149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45966.749726273149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45966.749726273149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45966.749726273149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45966.749726273149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45966.749726273149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45966.749726273149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45966.749726273149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45966.749726273149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45966.749726273149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45966.749726273149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45966.749726273149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45966.749726273149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45966.749726273149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45966.749726273149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45966.749726273149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45966.749726273149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45966.749726273149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45966.749726273149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45966.749726273149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45966.749726273149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45966.749726273149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45966.749726273149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45966.749726273149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45966.749726273149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45966.749726273149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45966.749726273149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45966.749726273149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45966.749726273149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45966.749726273149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45966.749726273149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45966.749726273149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263.2690085648137</v>
      </c>
      <c r="H2" s="98">
        <v>45703.474768518521</v>
      </c>
      <c r="I2" s="98" t="str">
        <f>IFERROR(VLOOKUP(D2,DB!A:F,6,0),"")</f>
        <v>SCECO</v>
      </c>
      <c r="J2" s="98" t="str">
        <f>IFERROR(VLOOKUP(D2,DB!A:G,7,0),"")</f>
        <v>Dead</v>
      </c>
      <c r="K2" s="100" t="s">
        <v>39114</v>
      </c>
      <c r="L2" s="93" t="str">
        <f>IFERROR(VLOOKUP(D2,DB!A:I,9,0),"")</f>
        <v>Latis</v>
      </c>
    </row>
    <row r="3" spans="1:16" ht="36.75" customHeight="1">
      <c r="A3" s="181" t="s">
        <v>39115</v>
      </c>
      <c r="B3" s="181" t="str">
        <f>IFERROR(VLOOKUP(D3,DB!A:K,11,0),"")</f>
        <v>R4</v>
      </c>
      <c r="C3" s="96">
        <v>1</v>
      </c>
      <c r="D3" s="100" t="s">
        <v>31096</v>
      </c>
      <c r="E3" s="97" t="s">
        <v>39021</v>
      </c>
      <c r="F3" s="98"/>
      <c r="G3" s="180">
        <f ca="1">IFERROR(NOW()-F3,"")</f>
        <v>45966.74972615741</v>
      </c>
      <c r="H3" s="98">
        <v>45966.708483796298</v>
      </c>
      <c r="I3" s="181" t="str">
        <f>IFERROR(VLOOKUP(D3,DB!A:F,6,0),"")</f>
        <v>SCECO</v>
      </c>
      <c r="J3" s="181"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45966.749726273149</v>
      </c>
      <c r="H4" s="122"/>
      <c r="I4" s="118" t="str">
        <f>IFERROR(VLOOKUP(D4,DB!A:F,6,0),"")</f>
        <v/>
      </c>
      <c r="J4" s="118" t="str">
        <f>IFERROR(VLOOKUP(D4,DB!A:G,7,0),"")</f>
        <v/>
      </c>
      <c r="K4" s="124"/>
      <c r="L4" s="120" t="str">
        <f>IFERROR(VLOOKUP(D4,DB!A:I,9,0),"")</f>
        <v/>
      </c>
    </row>
    <row r="5" spans="1:16" ht="15" customHeight="1">
      <c r="A5" s="118"/>
      <c r="B5" s="178" t="str">
        <f>IFERROR(VLOOKUP(D5,DB!A:K,11,0),"")</f>
        <v/>
      </c>
      <c r="C5" s="119"/>
      <c r="D5" s="120"/>
      <c r="E5" s="121"/>
      <c r="F5" s="122"/>
      <c r="G5" s="123">
        <f ca="1">IFERROR(NOW()-F5,"")</f>
        <v>45966.74972615741</v>
      </c>
      <c r="H5" s="122"/>
      <c r="I5" s="178" t="str">
        <f>IFERROR(VLOOKUP(D5,DB!A:F,6,0),"")</f>
        <v/>
      </c>
      <c r="J5" s="178" t="str">
        <f>IFERROR(VLOOKUP(D5,DB!A:G,7,0),"")</f>
        <v/>
      </c>
      <c r="K5" s="124"/>
      <c r="L5" s="179" t="str">
        <f>IFERROR(VLOOKUP(D5,DB!A:I,9,0),"")</f>
        <v/>
      </c>
    </row>
    <row r="6" spans="1:16" ht="15" customHeight="1">
      <c r="A6" s="118"/>
      <c r="B6" s="118" t="str">
        <f>IFERROR(VLOOKUP(D6,DB!A:K,11,0),"")</f>
        <v/>
      </c>
      <c r="C6" s="119"/>
      <c r="D6" s="93"/>
      <c r="E6" s="97"/>
      <c r="F6" s="122"/>
      <c r="G6" s="123">
        <f ca="1">IFERROR(NOW()-F6,"")</f>
        <v>45966.749726273149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45966.749726273149</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45966.749726273149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45966.749726273149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45966.749726273149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45966.749726273149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45966.749726273149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45966.749726273149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45966.749726273149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45966.749726273149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45966.749726273149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45966.749726273149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45966.749726273149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45966.749726273149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45966.749726273149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45966.749726273149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45966.749726273149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45966.749726273149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45966.749726273149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45966.749726273149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45966.749726273149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45966.749726273149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45966.749726273149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45966.749726273149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45966.749726273149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45966.749726273149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45966.749726273149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45966.749726273149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45966.749726273149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45966.749726273149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45966.749726273149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45966.749726273149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45966.749726273149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45966.749726273149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45966.749726273149</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45966.749726273149</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74.917665972221585</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40.560848842593259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18.088615046297491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45966.74972615741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45966.74972615741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45966.74972615741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45966.74972615741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45966.74972615741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45966.74972615741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45966.74972615741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45966.74972615741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45966.74972615741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45966.74972615741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45966.74972615741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45966.74972615741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45966.74972615741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45966.74972615741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45966.74972615741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45966.74972615741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45966.74972615741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45966.74972615741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45966.74972615741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45966.74972615741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45966.74972615741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45966.74972615741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45966.74972615741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45966.74972615741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45966.74972615741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45966.74972615741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45966.74972615741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45966.74972615741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45966.74972615741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45966.74972615741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45966.74972615741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45966.74972615741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45966.74972615741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45966.74972615741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45966.74972615741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45966.74972615741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45966.74972615741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45966.74972615741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45966.74972615741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45966.74972615741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45966.74972615741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45966.74972615741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45966.74972615741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45966.74972615741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45966.74972615741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45966.74972615741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45966.74972615741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45966.74972615741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45966.74972615741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45966.74972615741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45966.74972615741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45966.74972615741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45966.74972615741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45966.74972615741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45966.74972615741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45966.74972615741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45966.74972615741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45966.74972615741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45966.74972615741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45966.74972615741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45966.74972615741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45966.74972615741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45966.74972615741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45966.74972615741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45966.74972615741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45966.74972615741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45966.74972615741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45966.74972615741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45966.74972615741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45966.74972615741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45966.74972615741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45966.74972615741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45966.74972615741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45966.74972615741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45966.74972615741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45966.74972615741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45966.74972615741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45966.74972615741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45966.74972615741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45966.74972615741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45966.74972615741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45966.74972615741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45966.74972615741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45966.74972615741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45966.74972615741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45966.74972615741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45966.74972615741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45966.74972615741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45966.74972615741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45966.74972615741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45966.74972615741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45966.74972615741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45966.74972615741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45966.74972615741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45966.74972615741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45966.74972615741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45966.74972615741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45966.74972615741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45966.74972615741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45966.74972615741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45966.74972615741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45966.74972615741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45966.74972615741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45966.74972615741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45966.74972615741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45966.74972615741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45966.74972615741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45966.74972615741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45966.74972615741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45966.74972615741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45966.74972615741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45966.74972615741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45966.74972615741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45966.74972615741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45966.74972615741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45966.74972615741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45966.74972615741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45966.74972615741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45966.74972615741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45966.74972615741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45966.74972615741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45966.74972615741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45966.74972615741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45966.74972615741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45966.74972615741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45966.74972615741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45966.74972615741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45966.74972615741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45966.74972615741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45966.74972615741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45966.74972615741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45966.74972615741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45966.74972615741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45966.74972615741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45966.74972615741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45966.74972615741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45966.74972615741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45966.74972615741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45966.74972615741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45966.74972615741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45966.74972615741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45966.74972615741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45966.74972615741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45966.74972615741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45966.74972615741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45966.74972615741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45966.74972615741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45966.74972615741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45966.74972615741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45966.74972615741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45966.74972615741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45966.74972615741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45966.74972615741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45966.74972615741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45966.74972615741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45966.74972615741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45966.74972615741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45966.74972615741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45966.74972615741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45966.74972615741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45966.74972615741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45966.74972615741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45966.74972615741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45966.74972615741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45966.74972615741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45966.74972615741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45966.74972615741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45966.74972615741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45966.74972615741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45966.74972615741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45966.74972615741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45966.74972615741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45966.74972615741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45966.74972615741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45966.74972615741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45966.74972615741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45966.74972615741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45966.74972615741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45966.74972615741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45966.74972615741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45966.74972615741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45966.74972615741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45966.74972615741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45966.74972615741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45966.74972615741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45966.74972615741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45966.74972615741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45966.74972615741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45966.74972615741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45966.74972615741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45966.74972615741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45966.74972615741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45966.74972615741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45966.74972615741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45966.74972615741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45966.74972615741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45966.74972615741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45966.74972615741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45966.74972615741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45966.74972615741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45966.74972615741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45966.74972615741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45966.74972615741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45966.74972615741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45966.74972615741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45966.74972615741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45966.74972615741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45966.74972615741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45966.74972615741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45966.74972615741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45966.74972615741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45966.74972615741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45966.74972615741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45966.74972615741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45966.74972615741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45966.74972615741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45966.74972615741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45966.74972615741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45966.74972615741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45966.74972615741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45966.74972615741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45966.74972615741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45966.74972615741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45966.74972615741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45966.74972615741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45966.74972615741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45966.74972615741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45966.74972615741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45966.74972615741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45966.74972615741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45966.74972615741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45966.74972615741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45966.74972615741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45966.74972615741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45966.74972615741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45966.74972615741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45966.74972615741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45966.74972615741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45966.74972615741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45966.74972615741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45966.74972615741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45966.74972615741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45966.74972615741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45966.74972615741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45966.74972615741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45966.74972615741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45966.74972615741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45966.74972615741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45966.74972615741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45966.74972615741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45966.74972615741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45966.74972615741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45966.74972615741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45966.74972615741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45966.74972615741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45966.74972615741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45966.74972615741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45966.74972615741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45966.74972615741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45966.74972615741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45966.74972615741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45966.74972615741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45966.74972615741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45966.74972615741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45966.74972615741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45966.74972615741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45966.74972615741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45966.74972615741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45966.74972615741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45966.74972615741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45966.74972615741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45966.74972615741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45966.74972615741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45966.74972615741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45966.74972615741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45966.74972615741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45966.74972615741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45966.74972615741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45966.74972615741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45966.74972615741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45966.74972615741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45966.74972615741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45966.74972615741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45966.74972615741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45966.74972615741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45966.74972615741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45966.74972615741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45966.74972615741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45966.74972615741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45966.74972615741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45966.74972615741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45966.74972615741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45966.74972615741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45966.74972615741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45966.74972615741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45966.74972615741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45966.74972615741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45966.74972615741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45966.74972615741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45966.74972615741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45966.74972615741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45966.74972615741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45966.74972615741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45966.74972615741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45966.74972615741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45966.74972615741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45966.74972615741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45966.74972615741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45966.74972615741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45966.74972615741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45966.74972615741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45966.74972615741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45966.74972615741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45966.74972615741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45966.74972615741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45966.74972615741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45966.74972615741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45966.74972615741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45966.74972615741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45966.74972615741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45966.74972615741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45966.74972615741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45966.74972615741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45966.74972615741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45966.74972615741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45966.74972615741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45966.74972615741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45966.74972615741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45966.74972615741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45966.74972615741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45966.74972615741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45966.74972615741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45966.74972615741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45966.74972615741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45966.74972615741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45966.74972615741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45966.74972615741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45966.74972615741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45966.74972615741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45966.74972615741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45966.74972615741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45966.74972615741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45966.74972615741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45966.74972615741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45966.74972615741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45966.74972615741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45966.74972615741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45966.74972615741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45966.74972615741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45966.74972615741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45966.74972615741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