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074" documentId="13_ncr:1_{F6CB121F-512D-4AA6-A0C1-0FB36C537598}" xr6:coauthVersionLast="47" xr6:coauthVersionMax="47" xr10:uidLastSave="{A6B47DA5-AAB2-4A84-832E-7A956C10E129}"/>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3" i="1"/>
  <c r="B4" i="1"/>
  <c r="B5" i="1"/>
  <c r="B6" i="1"/>
  <c r="B7" i="1"/>
  <c r="B8" i="1"/>
  <c r="B9"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alcChain>
</file>

<file path=xl/sharedStrings.xml><?xml version="1.0" encoding="utf-8"?>
<sst xmlns="http://schemas.openxmlformats.org/spreadsheetml/2006/main" count="179017" uniqueCount="39100">
  <si>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</si>
  <si>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</si>
  <si>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</si>
  <si>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</si>
  <si>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</si>
  <si>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</si>
  <si>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</si>
  <si>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</si>
  <si>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</si>
  <si>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</si>
  <si>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</si>
  <si>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</si>
  <si>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</si>
  <si>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</si>
  <si>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</si>
  <si>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</si>
  <si>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</si>
  <si>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</si>
  <si>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</si>
  <si>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</si>
  <si>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</si>
  <si>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</si>
  <si>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</si>
  <si>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</si>
  <si>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</si>
  <si>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</si>
  <si>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</si>
  <si>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</si>
  <si>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</si>
  <si>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</si>
  <si>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</si>
  <si>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</si>
  <si>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</si>
  <si>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</si>
  <si>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</si>
  <si>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</si>
  <si>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</si>
  <si>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</si>
  <si>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</si>
  <si>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</si>
  <si>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</si>
  <si>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</si>
  <si>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</si>
  <si>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</si>
  <si>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</si>
  <si>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</si>
  <si>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</si>
  <si>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</si>
  <si>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</si>
  <si>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</si>
  <si>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</si>
  <si>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</si>
  <si>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</si>
  <si>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</si>
  <si>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</si>
  <si>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</si>
  <si>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</si>
  <si>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</si>
  <si>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</si>
  <si>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</si>
  <si>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</si>
  <si>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</si>
  <si>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</si>
  <si>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</si>
  <si>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</si>
  <si>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</si>
  <si>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</si>
  <si>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</si>
  <si>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</si>
  <si>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</si>
  <si>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</si>
  <si>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</si>
  <si>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</si>
  <si>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</si>
  <si>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</si>
  <si>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</si>
  <si>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</si>
  <si>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</si>
  <si>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</si>
  <si>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</si>
  <si>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</si>
  <si>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</si>
  <si>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</si>
  <si>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</si>
  <si>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</si>
  <si>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</si>
  <si>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</si>
  <si>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</si>
  <si>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</si>
  <si>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</si>
  <si>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</si>
  <si>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</si>
  <si>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</si>
  <si>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</si>
  <si>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</si>
  <si>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</si>
  <si>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</si>
  <si>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</si>
  <si>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</si>
  <si>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</si>
  <si>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</si>
  <si>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</si>
  <si>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</si>
  <si>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</si>
  <si>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</si>
  <si>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</si>
  <si>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</si>
  <si>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</si>
  <si>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</si>
  <si>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</si>
  <si>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</si>
  <si>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</si>
  <si>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</si>
  <si>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</si>
  <si>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</si>
  <si>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</si>
  <si>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</si>
  <si>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</si>
  <si>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</si>
  <si>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</si>
  <si>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</si>
  <si>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</si>
  <si>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</si>
  <si>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</si>
  <si>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</si>
  <si>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</si>
  <si>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</si>
  <si>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</si>
  <si>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</si>
  <si>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</si>
  <si>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</si>
  <si>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</si>
  <si>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</si>
  <si>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</si>
  <si>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</si>
  <si>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</si>
  <si>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</si>
  <si>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</si>
  <si>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</si>
  <si>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</si>
  <si>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</si>
  <si>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</si>
  <si>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</si>
  <si>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</si>
  <si>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</si>
  <si>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</si>
  <si>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</si>
  <si>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</si>
  <si>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</si>
  <si>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</si>
  <si>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</si>
  <si>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</si>
  <si>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</si>
  <si>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</si>
  <si>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</si>
  <si>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</si>
  <si>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</si>
  <si>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</si>
  <si>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</si>
  <si>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</si>
  <si>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</si>
  <si>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</si>
  <si>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</si>
  <si>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</si>
  <si>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</si>
  <si>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</si>
  <si>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</si>
  <si>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</si>
  <si>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</si>
  <si>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</si>
  <si>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</si>
  <si>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</si>
  <si>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</si>
  <si>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</si>
  <si>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</si>
  <si>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</si>
  <si>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</si>
  <si>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</si>
  <si>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</si>
  <si>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</si>
  <si>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</si>
  <si>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</si>
  <si>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</si>
  <si>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</si>
  <si>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</si>
  <si>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</si>
  <si>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</si>
  <si>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</si>
  <si>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</si>
  <si>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</si>
  <si>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</si>
  <si>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</si>
  <si>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</si>
  <si>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</si>
  <si>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</si>
  <si>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</si>
  <si>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</si>
  <si>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</si>
  <si>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</si>
  <si>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</si>
  <si>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</si>
  <si>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</si>
  <si>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</si>
  <si>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</si>
  <si>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</si>
  <si>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</si>
  <si>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</si>
  <si>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</si>
  <si>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</si>
  <si>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</si>
  <si>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</si>
  <si>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</si>
  <si>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</si>
  <si>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</si>
  <si>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</si>
  <si>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</si>
  <si>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</si>
  <si>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</si>
  <si>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</si>
  <si>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</si>
  <si>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</si>
  <si>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</si>
  <si>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</si>
  <si>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</si>
  <si>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</si>
  <si>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</si>
  <si>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</si>
  <si>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</si>
  <si>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</si>
  <si>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</si>
  <si>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</si>
  <si>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</si>
  <si>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</si>
  <si>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</si>
  <si>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</si>
  <si>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</si>
  <si>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</si>
  <si>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</si>
  <si>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</si>
  <si>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</si>
  <si>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</si>
  <si>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</si>
  <si>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</si>
  <si>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</si>
  <si>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</si>
  <si>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</si>
  <si>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</si>
  <si>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</si>
  <si>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</si>
  <si>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</si>
  <si>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</si>
  <si>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</si>
  <si>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</si>
  <si>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</si>
  <si>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</si>
  <si>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</si>
  <si>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</si>
  <si>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</si>
  <si>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</si>
  <si>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</si>
  <si>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</si>
  <si>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</si>
  <si>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</si>
  <si>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</si>
  <si>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</si>
  <si>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</si>
  <si>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</si>
  <si>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</si>
  <si>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</si>
  <si>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</si>
  <si>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</si>
  <si>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</si>
  <si>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</si>
  <si>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</si>
  <si>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</si>
  <si>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</si>
  <si>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</si>
  <si>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</si>
  <si>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</si>
  <si>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</si>
  <si>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</si>
  <si>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</si>
  <si>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</si>
  <si>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</si>
  <si>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</si>
  <si>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</si>
  <si>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</si>
  <si>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</si>
  <si>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</si>
  <si>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</si>
  <si>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</si>
  <si>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</si>
  <si>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</si>
  <si>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</si>
  <si>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</si>
  <si>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</si>
  <si>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</si>
  <si>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</si>
  <si>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</si>
  <si>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</si>
  <si>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</si>
  <si>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</si>
  <si>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</si>
  <si>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</si>
  <si>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</si>
  <si>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</si>
  <si>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</si>
  <si>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</si>
  <si>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</si>
  <si>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</si>
  <si>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</si>
  <si>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</si>
  <si>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</si>
  <si>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</si>
  <si>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</si>
  <si>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</si>
  <si>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</si>
  <si>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</si>
  <si>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</si>
  <si>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</si>
  <si>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</si>
  <si>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</si>
  <si>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</si>
  <si>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</si>
  <si>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</si>
  <si>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</si>
  <si>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</si>
  <si>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</si>
  <si>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</si>
  <si>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</si>
  <si>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</si>
  <si>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</si>
  <si>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</si>
  <si>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</si>
  <si>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</si>
  <si>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</si>
  <si>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</si>
  <si>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</si>
  <si>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</si>
  <si>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</si>
  <si>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</si>
  <si>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</si>
  <si>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</si>
  <si>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</si>
  <si>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</si>
  <si>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</si>
  <si>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</si>
  <si>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</si>
  <si>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</si>
  <si>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</si>
  <si>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</si>
  <si>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</si>
  <si>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</si>
  <si>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</si>
  <si>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</si>
  <si>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</si>
  <si>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</si>
  <si>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</si>
  <si>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</si>
  <si>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</si>
  <si>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</si>
  <si>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</si>
  <si>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</si>
  <si>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</si>
  <si>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</si>
  <si>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</si>
  <si>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</si>
  <si>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</si>
  <si>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</si>
  <si>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</si>
  <si>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</si>
  <si>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</si>
  <si>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</si>
  <si>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</si>
  <si>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</si>
  <si>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</si>
  <si>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</si>
  <si>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</si>
  <si>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</si>
  <si>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</si>
  <si>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</si>
  <si>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</si>
  <si>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</si>
  <si>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</si>
  <si>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</si>
  <si>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</si>
  <si>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</si>
  <si>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</si>
  <si>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</si>
  <si>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</si>
  <si>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</si>
  <si>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</si>
  <si>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</si>
  <si>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</si>
  <si>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</si>
  <si>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</si>
  <si>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</si>
  <si>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</si>
  <si>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</si>
  <si>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</si>
  <si>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</si>
  <si>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</si>
  <si>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</si>
  <si>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</si>
  <si>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</si>
  <si>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</si>
  <si>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</si>
  <si>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</si>
  <si>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</si>
  <si>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</si>
  <si>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</si>
  <si>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</si>
  <si>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</si>
  <si>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</si>
  <si>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</si>
  <si>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</si>
  <si>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</si>
  <si>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</si>
  <si>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</si>
  <si>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</si>
  <si>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</si>
  <si>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</si>
  <si>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</si>
  <si>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</si>
  <si>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</si>
  <si>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</si>
  <si>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</si>
  <si>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</si>
  <si>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</si>
  <si>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</si>
  <si>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</si>
  <si>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</si>
  <si>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</si>
  <si>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</si>
  <si>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</si>
  <si>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</si>
  <si>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</si>
  <si>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</si>
  <si>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</si>
  <si>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</si>
  <si>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</si>
  <si>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</si>
  <si>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</si>
  <si>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</si>
  <si>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</si>
  <si>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</si>
  <si>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</si>
  <si>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</si>
  <si>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</si>
  <si>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</si>
  <si>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</si>
  <si>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</si>
  <si>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</si>
  <si>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</si>
  <si>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</si>
  <si>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</si>
  <si>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</si>
  <si>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</si>
  <si>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</si>
  <si>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</si>
  <si>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</si>
  <si>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</si>
  <si>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</si>
  <si>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</si>
  <si>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</si>
  <si>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</si>
  <si>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</si>
  <si>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</si>
  <si>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</si>
  <si>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</si>
  <si>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</si>
  <si>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</si>
  <si>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</si>
  <si>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</si>
  <si>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</si>
  <si>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</si>
  <si>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</si>
  <si>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</si>
  <si>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</si>
  <si>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</si>
  <si>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</si>
  <si>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</si>
  <si>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</si>
  <si>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</si>
  <si>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</si>
  <si>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</si>
  <si>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</si>
  <si>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</si>
  <si>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</si>
  <si>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</si>
  <si>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</si>
  <si>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</si>
  <si>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</si>
  <si>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</si>
  <si>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</si>
  <si>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</si>
  <si>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</si>
  <si>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</si>
  <si>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</si>
  <si>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</si>
  <si>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</si>
  <si>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</si>
  <si>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</si>
  <si>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</si>
  <si>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</si>
  <si>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</si>
  <si>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</si>
  <si>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</si>
  <si>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</si>
  <si>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</si>
  <si>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</si>
  <si>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</si>
  <si>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</si>
  <si>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</si>
  <si>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</si>
  <si>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</si>
  <si>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</si>
  <si>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</si>
  <si>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</si>
  <si>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</si>
  <si>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</si>
  <si>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</si>
  <si>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</si>
  <si>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</si>
  <si>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</si>
  <si>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</si>
  <si>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</si>
  <si>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</si>
  <si>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</si>
  <si>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</si>
  <si>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</si>
  <si>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</si>
  <si>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</si>
  <si>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</si>
  <si>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</si>
  <si>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</si>
  <si>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</si>
  <si>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</si>
  <si>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</si>
  <si>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</si>
  <si>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</si>
  <si>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</si>
  <si>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</si>
  <si>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</si>
  <si>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</si>
  <si>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</si>
  <si>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</si>
  <si>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</si>
  <si>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</si>
  <si>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</si>
  <si>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</si>
  <si>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</si>
  <si>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</si>
  <si>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</si>
  <si>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</si>
  <si>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</si>
  <si>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</si>
  <si>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</si>
  <si>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</si>
  <si>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</si>
  <si>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</si>
  <si>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</si>
  <si>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</si>
  <si>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</si>
  <si>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</si>
  <si>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</si>
  <si>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</si>
  <si>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</si>
  <si>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</si>
  <si>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</si>
  <si>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</si>
  <si>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</si>
  <si>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</si>
  <si>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</si>
  <si>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</si>
  <si>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</si>
  <si>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</si>
  <si>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</si>
  <si>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</si>
  <si>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</si>
  <si>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</si>
  <si>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</si>
  <si>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</si>
  <si>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</si>
  <si>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</si>
  <si>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</si>
  <si>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</si>
  <si>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</si>
  <si>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</si>
  <si>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</si>
  <si>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</si>
  <si>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</si>
  <si>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</si>
  <si>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</si>
  <si>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</si>
  <si>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</si>
  <si>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</si>
  <si>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</si>
  <si>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</si>
  <si>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</si>
  <si>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</si>
  <si>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</si>
  <si>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</si>
  <si>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</si>
  <si>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</si>
  <si>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</si>
  <si>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</si>
  <si>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</si>
  <si>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</si>
  <si>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</si>
  <si>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</si>
  <si>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</si>
  <si>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</si>
  <si>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</si>
  <si>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</si>
  <si>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</si>
  <si>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</si>
  <si>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</si>
  <si>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</si>
  <si>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</si>
  <si>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</si>
  <si>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</si>
  <si>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</si>
  <si>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</si>
  <si>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</si>
  <si>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</si>
  <si>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</si>
  <si>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</si>
  <si>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</si>
  <si>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</si>
  <si>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</si>
  <si>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</si>
  <si>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</si>
  <si>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</si>
  <si>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</si>
  <si>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</si>
  <si>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</si>
  <si>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</si>
  <si>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</si>
  <si>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</si>
  <si>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</si>
  <si>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</si>
  <si>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</si>
  <si>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</si>
  <si>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</si>
  <si>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</si>
  <si>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</si>
  <si>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</si>
  <si>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</si>
  <si>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</si>
  <si>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</si>
  <si>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</si>
  <si>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</si>
  <si>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</si>
  <si>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</si>
  <si>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</si>
  <si>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</si>
  <si>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</si>
  <si>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</si>
  <si>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</si>
  <si>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</si>
  <si>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</si>
  <si>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</si>
  <si>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</si>
  <si>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</si>
  <si>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</si>
  <si>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</si>
  <si>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</si>
  <si>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</si>
  <si>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</si>
  <si>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</si>
  <si>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</si>
  <si>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</si>
  <si>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</si>
  <si>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</si>
  <si>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</si>
  <si>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</si>
  <si>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</si>
  <si>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</si>
  <si>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</si>
  <si>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</si>
  <si>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</si>
  <si>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</si>
  <si>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</si>
  <si>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</si>
  <si>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</si>
  <si>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</si>
  <si>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</si>
  <si>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</si>
  <si>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</si>
  <si>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</si>
  <si>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</si>
  <si>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</si>
  <si>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</si>
  <si>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</si>
  <si>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</si>
  <si>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</si>
  <si>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</si>
  <si>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</si>
  <si>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</si>
  <si>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</si>
  <si>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</si>
  <si>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</si>
  <si>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</si>
  <si>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</si>
  <si>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</si>
  <si>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</si>
  <si>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</si>
  <si>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</si>
  <si>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</si>
  <si>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</si>
  <si>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</si>
  <si>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</si>
  <si>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</si>
  <si>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</si>
  <si>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</si>
  <si>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</si>
  <si>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</si>
  <si>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</si>
  <si>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</si>
  <si>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</si>
  <si>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</si>
  <si>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</si>
  <si>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</si>
  <si>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</si>
  <si>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</si>
  <si>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</si>
  <si>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</si>
  <si>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</si>
  <si>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</si>
  <si>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</si>
  <si>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</si>
  <si>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</si>
  <si>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</si>
  <si>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</si>
  <si>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</si>
  <si>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</si>
  <si>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</si>
  <si>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</si>
  <si>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</si>
  <si>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</si>
  <si>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</si>
  <si>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</si>
  <si>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</si>
  <si>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</si>
  <si>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</si>
  <si>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</si>
  <si>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</si>
  <si>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</si>
  <si>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</si>
  <si>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</si>
  <si>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</si>
  <si>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</si>
  <si>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</si>
  <si>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</si>
  <si>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</si>
  <si>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</si>
  <si>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</si>
  <si>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</si>
  <si>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</si>
  <si>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</si>
  <si>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</si>
  <si>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</si>
  <si>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</si>
  <si>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</si>
  <si>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</si>
  <si>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</si>
  <si>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</si>
  <si>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</si>
  <si>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</si>
  <si>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</si>
  <si>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</si>
  <si>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</si>
  <si>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</si>
  <si>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</si>
  <si>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</si>
  <si>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</si>
  <si>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</si>
  <si>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</si>
  <si>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</si>
  <si>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</si>
  <si>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</si>
  <si>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</si>
  <si>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</si>
  <si>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</si>
  <si>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</si>
  <si>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</si>
  <si>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</si>
  <si>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</si>
  <si>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</si>
  <si>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</si>
  <si>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</si>
  <si>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</si>
  <si>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</si>
  <si>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</si>
  <si>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</si>
  <si>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</si>
  <si>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</si>
  <si>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</si>
  <si>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</si>
  <si>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</si>
  <si>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</si>
  <si>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</si>
  <si>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</si>
  <si>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</si>
  <si>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</si>
  <si>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</si>
  <si>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</si>
  <si>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</si>
  <si>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</si>
  <si>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</si>
  <si>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</si>
  <si>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</si>
  <si>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</si>
  <si>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</si>
  <si>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</si>
  <si>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</si>
  <si>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</si>
  <si>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</si>
  <si>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</si>
  <si>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</si>
  <si>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</si>
  <si>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</si>
  <si>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</si>
  <si>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</si>
  <si>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</si>
  <si>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</si>
  <si>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</si>
  <si>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</si>
  <si>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</si>
  <si>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</si>
  <si>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</si>
  <si>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</si>
  <si>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</si>
  <si>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</si>
  <si>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</si>
  <si>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</si>
  <si>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</si>
  <si>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</si>
  <si>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</si>
  <si>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</si>
  <si>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</si>
  <si>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</si>
  <si>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</si>
  <si>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</si>
  <si>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</si>
  <si>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</si>
  <si>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</si>
  <si>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</si>
  <si>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</si>
  <si>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</si>
  <si>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</si>
  <si>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</si>
  <si>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</si>
  <si>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</si>
  <si>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</si>
  <si>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</si>
  <si>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</si>
  <si>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</si>
  <si>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</si>
  <si>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</si>
  <si>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</si>
  <si>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</si>
  <si>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</si>
  <si>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</si>
  <si>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</si>
  <si>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</si>
  <si>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</si>
  <si>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</si>
  <si>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</si>
  <si>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</si>
  <si>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</si>
  <si>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</si>
  <si>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</si>
  <si>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</si>
  <si>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</si>
  <si>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</si>
  <si>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</si>
  <si>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</si>
  <si>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</si>
  <si>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</si>
  <si>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</si>
  <si>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</si>
  <si>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</si>
  <si>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</si>
  <si>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</si>
  <si>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</si>
  <si>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</si>
  <si>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</si>
  <si>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</si>
  <si>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</si>
  <si>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</si>
  <si>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</si>
  <si>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</si>
  <si>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</si>
  <si>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</si>
  <si>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</si>
  <si>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</si>
  <si>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</si>
  <si>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</si>
  <si>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</si>
  <si>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</si>
  <si>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</si>
  <si>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</si>
  <si>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</si>
  <si>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</si>
  <si>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</si>
  <si>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</si>
  <si>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</si>
  <si>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</si>
  <si>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</si>
  <si>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</si>
  <si>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</si>
  <si>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</si>
  <si>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</si>
  <si>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</si>
  <si>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</si>
  <si>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</si>
  <si>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</si>
  <si>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</si>
  <si>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</si>
  <si>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</si>
  <si>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</si>
  <si>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</si>
  <si>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</si>
  <si>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</si>
  <si>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</si>
  <si>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</si>
  <si>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</si>
  <si>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</si>
  <si>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</si>
  <si>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</si>
  <si>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</si>
  <si>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</si>
  <si>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</si>
  <si>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</si>
  <si>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</si>
  <si>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</si>
  <si>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</si>
  <si>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</si>
  <si>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</si>
  <si>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</si>
  <si>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</si>
  <si>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</si>
  <si>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</si>
  <si>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</si>
  <si>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</si>
  <si>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</si>
  <si>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</si>
  <si>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</si>
  <si>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</si>
  <si>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</si>
  <si>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</si>
  <si>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</si>
  <si>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</si>
  <si>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</si>
  <si>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</si>
  <si>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</si>
  <si>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</si>
  <si>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</si>
  <si>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</si>
  <si>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</si>
  <si>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</si>
  <si>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</si>
  <si>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</si>
  <si>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</si>
  <si>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</si>
  <si>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</si>
  <si>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</si>
  <si>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</si>
  <si>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</si>
  <si>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</si>
  <si>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</si>
  <si>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</si>
  <si>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</si>
  <si>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</si>
  <si>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</si>
  <si>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</si>
  <si>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</si>
  <si>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</si>
  <si>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</si>
  <si>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</si>
  <si>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</si>
  <si>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</si>
  <si>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</si>
  <si>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</si>
  <si>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</si>
  <si>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</si>
  <si>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</si>
  <si>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</si>
  <si>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</si>
  <si>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</si>
  <si>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</si>
  <si>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</si>
  <si>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</si>
  <si>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</si>
  <si>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</si>
  <si>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</si>
  <si>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</si>
  <si>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</si>
  <si>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</si>
  <si>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</si>
  <si>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</si>
  <si>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</si>
  <si>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</si>
  <si>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</si>
  <si>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</si>
  <si>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</si>
  <si>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</si>
  <si>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</si>
  <si>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</si>
  <si>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</si>
  <si>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</si>
  <si>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</si>
  <si>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</si>
  <si>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</si>
  <si>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</si>
  <si>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</si>
  <si>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</si>
  <si>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</si>
  <si>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</si>
  <si>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</si>
  <si>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</si>
  <si>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</si>
  <si>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</si>
  <si>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</si>
  <si>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</si>
  <si>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</si>
  <si>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</si>
  <si>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</si>
  <si>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</si>
  <si>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</si>
  <si>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</si>
  <si>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</si>
  <si>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</si>
  <si>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</si>
  <si>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</si>
  <si>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</si>
  <si>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</si>
  <si>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</si>
  <si>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</si>
  <si>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</si>
  <si>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</si>
  <si>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</si>
  <si>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</si>
  <si>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</si>
  <si>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</si>
  <si>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</si>
  <si>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</si>
  <si>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</si>
  <si>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</si>
  <si>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</si>
  <si>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</si>
  <si>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</si>
  <si>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</si>
  <si>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</si>
  <si>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</si>
  <si>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</si>
  <si>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</si>
  <si>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</si>
  <si>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</si>
  <si>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</si>
  <si>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</si>
  <si>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</si>
  <si>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</si>
  <si>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</si>
  <si>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</si>
  <si>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</si>
  <si>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</si>
  <si>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</si>
  <si>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</si>
  <si>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</si>
  <si>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</si>
  <si>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</si>
  <si>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</si>
  <si>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</si>
  <si>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</si>
  <si>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</si>
  <si>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</si>
  <si>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</si>
  <si>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</si>
  <si>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</si>
  <si>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</si>
  <si>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</si>
  <si>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</si>
  <si>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</si>
  <si>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</si>
  <si>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</si>
  <si>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</si>
  <si>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</si>
  <si>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</si>
  <si>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</si>
  <si>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</si>
  <si>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</si>
  <si>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</si>
  <si>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</si>
  <si>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</si>
  <si>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</si>
  <si>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</si>
  <si>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</si>
  <si>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</si>
  <si>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</si>
  <si>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</si>
  <si>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</si>
  <si>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</si>
  <si>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</si>
  <si>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</si>
  <si>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</si>
  <si>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</si>
  <si>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</si>
  <si>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</si>
  <si>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</si>
  <si>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</si>
  <si>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</si>
  <si>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</si>
  <si>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</si>
  <si>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</si>
  <si>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</si>
  <si>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</si>
  <si>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</si>
  <si>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</si>
  <si>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</si>
  <si>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</si>
  <si>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</si>
  <si>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</si>
  <si>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</si>
  <si>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</si>
  <si>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</si>
  <si>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</si>
  <si>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</si>
  <si>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</si>
  <si>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</si>
  <si>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</si>
  <si>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</si>
  <si>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</si>
  <si>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</si>
  <si>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</si>
  <si>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</si>
  <si>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</si>
  <si>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</si>
  <si>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</si>
  <si>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</si>
  <si>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</si>
  <si>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</si>
  <si>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</si>
  <si>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</si>
  <si>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</si>
  <si>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</si>
  <si>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</si>
  <si>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</si>
  <si>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</si>
  <si>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</si>
  <si>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</si>
  <si>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</si>
  <si>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</si>
  <si>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</si>
  <si>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</si>
  <si>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</si>
  <si>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</si>
  <si>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</si>
  <si>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</si>
  <si>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</si>
  <si>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</si>
  <si>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</si>
  <si>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</si>
  <si>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</si>
  <si>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</si>
  <si>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</si>
  <si>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</si>
  <si>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</si>
  <si>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</si>
  <si>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</si>
  <si>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</si>
  <si>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</si>
  <si>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</si>
  <si>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</si>
  <si>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</si>
  <si>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</si>
  <si>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</si>
  <si>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</si>
  <si>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</si>
  <si>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</si>
  <si>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</si>
  <si>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</si>
  <si>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</si>
  <si>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</si>
  <si>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</si>
  <si>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</si>
  <si>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</si>
  <si>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</si>
  <si>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</si>
  <si>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</si>
  <si>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</si>
  <si>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</si>
  <si>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</si>
  <si>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</si>
  <si>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</si>
  <si>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</si>
  <si>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</si>
  <si>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</si>
  <si>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</si>
  <si>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</si>
  <si>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</si>
  <si>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</si>
  <si>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</si>
  <si>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</si>
  <si>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</si>
  <si>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</si>
  <si>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</si>
  <si>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</si>
  <si>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</si>
  <si>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</si>
  <si>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</si>
  <si>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</si>
  <si>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</si>
  <si>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</si>
  <si>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</si>
  <si>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</si>
  <si>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</si>
  <si>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</si>
  <si>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</si>
  <si>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</si>
  <si>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</si>
  <si>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</si>
  <si>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</si>
  <si>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</si>
  <si>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</si>
  <si>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</si>
  <si>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</si>
  <si>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</si>
  <si>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</si>
  <si>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</si>
  <si>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</si>
  <si>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</si>
  <si>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</si>
  <si>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</si>
  <si>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</si>
  <si>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</si>
  <si>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</si>
  <si>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</si>
  <si>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</si>
  <si>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</si>
  <si>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</si>
  <si>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</si>
  <si>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</si>
  <si>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</si>
  <si>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</si>
  <si>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</si>
  <si>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</si>
  <si>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</si>
  <si>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</si>
  <si>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</si>
  <si>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</si>
  <si>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</si>
  <si>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</si>
  <si>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</si>
  <si>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</si>
  <si>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</si>
  <si>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</si>
  <si>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</si>
  <si>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</si>
  <si>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</si>
  <si>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</si>
  <si>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</si>
  <si>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</si>
  <si>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</si>
  <si>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</si>
  <si>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</si>
  <si>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</si>
  <si>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</si>
  <si>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</si>
  <si>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</si>
  <si>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</si>
  <si>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</si>
  <si>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</si>
  <si>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</si>
  <si>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</si>
  <si>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</si>
  <si>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</si>
  <si>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</si>
  <si>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</si>
  <si>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</si>
  <si>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</si>
  <si>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</si>
  <si>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</si>
  <si>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</si>
  <si>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</si>
  <si>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</si>
  <si>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</si>
  <si>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</si>
  <si>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</si>
  <si>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</si>
  <si>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</si>
  <si>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</si>
  <si>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</si>
  <si>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</si>
  <si>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</si>
  <si>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</si>
  <si>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</si>
  <si>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</si>
  <si>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</si>
  <si>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</si>
  <si>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</si>
  <si>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</si>
  <si>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</si>
  <si>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</si>
  <si>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</si>
  <si>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</si>
  <si>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</si>
  <si>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</si>
  <si>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</si>
  <si>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</si>
  <si>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</si>
  <si>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</si>
  <si>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</si>
  <si>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</si>
  <si>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</si>
  <si>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</si>
  <si>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</si>
  <si>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</si>
  <si>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</si>
  <si>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</si>
  <si>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</si>
  <si>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</si>
  <si>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</si>
  <si>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</si>
  <si>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</si>
  <si>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</si>
  <si>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</si>
  <si>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</si>
  <si>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</si>
  <si>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</si>
  <si>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</si>
  <si>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</si>
  <si>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</si>
  <si>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</si>
  <si>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</si>
  <si>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</si>
  <si>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</si>
  <si>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</si>
  <si>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</si>
  <si>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</si>
  <si>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</si>
  <si>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</si>
  <si>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</si>
  <si>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</si>
  <si>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</si>
  <si>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</si>
  <si>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</si>
  <si>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</si>
  <si>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</si>
  <si>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</si>
  <si>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</si>
  <si>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</si>
  <si>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</si>
  <si>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</si>
  <si>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</si>
  <si>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</si>
  <si>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</si>
  <si>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</si>
  <si>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</si>
  <si>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</si>
  <si>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</si>
  <si>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</si>
  <si>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</si>
  <si>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</si>
  <si>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</si>
  <si>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</si>
  <si>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</si>
  <si>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</si>
  <si>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</si>
  <si>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</si>
  <si>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</si>
  <si>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</si>
  <si>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</si>
  <si>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</si>
  <si>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</si>
  <si>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</si>
  <si>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</si>
  <si>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</si>
  <si>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</si>
  <si>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</si>
  <si>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</si>
  <si>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</si>
  <si>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</si>
  <si>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</si>
  <si>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</si>
  <si>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</si>
  <si>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</si>
  <si>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</si>
  <si>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</si>
  <si>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</si>
  <si>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</si>
  <si>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</si>
  <si>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</si>
  <si>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</si>
  <si>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</si>
  <si>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</si>
  <si>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</si>
  <si>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</si>
  <si>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</si>
  <si>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</si>
  <si>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</si>
  <si>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</si>
  <si>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</si>
  <si>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</si>
  <si>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</si>
  <si>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</si>
  <si>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</si>
  <si>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</si>
  <si>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</si>
  <si>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</si>
  <si>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</si>
  <si>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</si>
  <si>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</si>
  <si>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</si>
  <si>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</si>
  <si>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</si>
  <si>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</si>
  <si>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</si>
  <si>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</si>
  <si>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</si>
  <si>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</si>
  <si>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</si>
  <si>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</si>
  <si>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</si>
  <si>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</si>
  <si>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</si>
  <si>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</si>
  <si>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</si>
  <si>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</si>
  <si>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</si>
  <si>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</si>
  <si>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</si>
  <si>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</si>
  <si>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</si>
  <si>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</si>
  <si>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</si>
  <si>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</si>
  <si>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</si>
  <si>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</si>
  <si>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</si>
  <si>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</si>
  <si>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</si>
  <si>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</si>
  <si>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</si>
  <si>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</si>
  <si>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</si>
  <si>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</si>
  <si>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</si>
  <si>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</si>
  <si>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</si>
  <si>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</si>
  <si>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</si>
  <si>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</si>
  <si>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</si>
  <si>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</si>
  <si>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</si>
  <si>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</si>
  <si>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</si>
  <si>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</si>
  <si>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</si>
  <si>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</si>
  <si>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</si>
  <si>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</si>
  <si>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</si>
  <si>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</si>
  <si>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</si>
  <si>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</si>
  <si>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</si>
  <si>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</si>
  <si>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</si>
  <si>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</si>
  <si>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</si>
  <si>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</si>
  <si>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</si>
  <si>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</si>
  <si>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</si>
  <si>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</si>
  <si>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</si>
  <si>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</si>
  <si>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</si>
  <si>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</si>
  <si>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</si>
  <si>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</si>
  <si>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</si>
  <si>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</si>
  <si>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</si>
  <si>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</si>
  <si>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</si>
  <si>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</si>
  <si>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</si>
  <si>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</si>
  <si>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</si>
  <si>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</si>
  <si>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</si>
  <si>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</si>
  <si>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</si>
  <si>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</si>
  <si>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</si>
  <si>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</si>
  <si>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</si>
  <si>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</si>
  <si>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</si>
  <si>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</si>
  <si>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</si>
  <si>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</si>
  <si>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</si>
  <si>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</si>
  <si>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</si>
  <si>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</si>
  <si>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</si>
  <si>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</si>
  <si>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</si>
  <si>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</si>
  <si>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</si>
  <si>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</si>
  <si>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</si>
  <si>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</si>
  <si>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</si>
  <si>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</si>
  <si>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</si>
  <si>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</si>
  <si>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</si>
  <si>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</si>
  <si>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</si>
  <si>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</si>
  <si>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</si>
  <si>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</si>
  <si>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</si>
  <si>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</si>
  <si>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</si>
  <si>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</si>
  <si>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</si>
  <si>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</si>
  <si>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</si>
  <si>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</si>
  <si>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</si>
  <si>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</si>
  <si>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</si>
  <si>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</si>
  <si>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</si>
  <si>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</si>
  <si>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</si>
  <si>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</si>
  <si>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</si>
  <si>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</si>
  <si>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</si>
  <si>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</si>
  <si>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</si>
  <si>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</si>
  <si>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</si>
  <si>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</si>
  <si>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</si>
  <si>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</si>
  <si>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</si>
  <si>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</si>
  <si>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</si>
  <si>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</si>
  <si>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</si>
  <si>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</si>
  <si>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</si>
  <si>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</si>
  <si>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</si>
  <si>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</si>
  <si>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</si>
  <si>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</si>
  <si>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</si>
  <si>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</si>
  <si>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</si>
  <si>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</si>
  <si>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</si>
  <si>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</si>
  <si>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</si>
  <si>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</si>
  <si>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</si>
  <si>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</si>
  <si>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</si>
  <si>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</si>
  <si>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</si>
  <si>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</si>
  <si>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</si>
  <si>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</si>
  <si>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</si>
  <si>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</si>
  <si>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</si>
  <si>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</si>
  <si>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</si>
  <si>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</si>
  <si>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</si>
  <si>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</si>
  <si>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</si>
  <si>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</si>
  <si>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</si>
  <si>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</si>
  <si>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</si>
  <si>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</si>
  <si>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</si>
  <si>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</si>
  <si>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</si>
  <si>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</si>
  <si>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</si>
  <si>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</si>
  <si>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</si>
  <si>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</si>
  <si>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</si>
  <si>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</si>
  <si>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</si>
  <si>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</si>
  <si>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</si>
  <si>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</si>
  <si>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</si>
  <si>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</si>
  <si>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</si>
  <si>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</si>
  <si>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</si>
  <si>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</si>
  <si>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</si>
  <si>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</si>
  <si>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</si>
  <si>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</si>
  <si>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</si>
  <si>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</si>
  <si>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</si>
  <si>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</si>
  <si>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</si>
  <si>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</si>
  <si>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</si>
  <si>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</si>
  <si>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</si>
  <si>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</si>
  <si>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</si>
  <si>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</si>
  <si>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</si>
  <si>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</si>
  <si>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</si>
  <si>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</si>
  <si>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</si>
  <si>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</si>
  <si>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</si>
  <si>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</si>
  <si>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</si>
  <si>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</si>
  <si>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</si>
  <si>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</si>
  <si>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</si>
  <si>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</si>
  <si>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</si>
  <si>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</si>
  <si>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</si>
  <si>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</si>
  <si>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</si>
  <si>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</si>
  <si>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</si>
  <si>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</si>
  <si>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</si>
  <si>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</si>
  <si>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</si>
  <si>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</si>
  <si>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</si>
  <si>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</si>
  <si>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</si>
  <si>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</si>
  <si>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</si>
  <si>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</si>
  <si>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</si>
  <si>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</si>
  <si>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</si>
  <si>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</si>
  <si>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</si>
  <si>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</si>
  <si>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</si>
  <si>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</si>
  <si>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</si>
  <si>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</si>
  <si>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</si>
  <si>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</si>
  <si>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</si>
  <si>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</si>
  <si>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</si>
  <si>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</si>
  <si>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</si>
  <si>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</si>
  <si>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</si>
  <si>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</si>
  <si>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</si>
  <si>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</si>
  <si>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</si>
  <si>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</si>
  <si>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</si>
  <si>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</si>
  <si>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</si>
  <si>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</si>
  <si>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</si>
  <si>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</si>
  <si>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</si>
  <si>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</si>
  <si>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</si>
  <si>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</si>
  <si>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</si>
  <si>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</si>
  <si>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</si>
  <si>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</si>
  <si>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</si>
  <si>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</si>
  <si>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</si>
  <si>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</si>
  <si>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</si>
  <si>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</si>
  <si>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</si>
  <si>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</si>
  <si>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</si>
  <si>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</si>
  <si>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</si>
  <si>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</si>
  <si>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</si>
  <si>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</si>
  <si>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</si>
  <si>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</si>
  <si>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</si>
  <si>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</si>
  <si>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</si>
  <si>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</si>
  <si>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</si>
  <si>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</si>
  <si>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</si>
  <si>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</si>
  <si>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</si>
  <si>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</si>
  <si>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</si>
  <si>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</si>
  <si>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</si>
  <si>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</si>
  <si>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</si>
  <si>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</si>
  <si>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</si>
  <si>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</si>
  <si>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</si>
  <si>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</si>
  <si>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</si>
  <si>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</si>
  <si>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</si>
  <si>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</si>
  <si>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</si>
  <si>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</si>
  <si>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</si>
  <si>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</si>
  <si>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</si>
  <si>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</si>
  <si>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</si>
  <si>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</si>
  <si>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</si>
  <si>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</si>
  <si>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</si>
  <si>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</si>
  <si>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</si>
  <si>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</si>
  <si>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</si>
  <si>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</si>
  <si>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</si>
  <si>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</si>
  <si>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</si>
  <si>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</si>
  <si>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</si>
  <si>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</si>
  <si>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</si>
  <si>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</si>
  <si>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</si>
  <si>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</si>
  <si>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</si>
  <si>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</si>
  <si>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</si>
  <si>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</si>
  <si>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</si>
  <si>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</si>
  <si>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</si>
  <si>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</si>
  <si>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</si>
  <si>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</si>
  <si>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</si>
  <si>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</si>
  <si>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</si>
  <si>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</si>
  <si>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</si>
  <si>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</si>
  <si>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</si>
  <si>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</si>
  <si>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</si>
  <si>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</si>
  <si>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</si>
  <si>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</si>
  <si>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</si>
  <si>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</si>
  <si>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</si>
  <si>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</si>
  <si>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</si>
  <si>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</si>
  <si>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</si>
  <si>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</si>
  <si>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</si>
  <si>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</si>
  <si>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</si>
  <si>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</si>
  <si>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</si>
  <si>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</si>
  <si>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</si>
  <si>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</si>
  <si>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</si>
  <si>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</si>
  <si>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</si>
  <si>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</si>
  <si>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</si>
  <si>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</si>
  <si>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</si>
  <si>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</si>
  <si>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</si>
  <si>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</si>
  <si>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</si>
  <si>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</si>
  <si>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</si>
  <si>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</si>
  <si>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</si>
  <si>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</si>
  <si>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</si>
  <si>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</si>
  <si>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</si>
  <si>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</si>
  <si>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</si>
  <si>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</si>
  <si>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</si>
  <si>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</si>
  <si>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</si>
  <si>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</si>
  <si>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</si>
  <si>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</si>
  <si>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</si>
  <si>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</si>
  <si>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</si>
  <si>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</si>
  <si>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</si>
  <si>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</si>
  <si>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</si>
  <si>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</si>
  <si>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</si>
  <si>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</si>
  <si>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</si>
  <si>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</si>
  <si>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</si>
  <si>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</si>
  <si>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</si>
  <si>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</si>
  <si>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</si>
  <si>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</si>
  <si>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</si>
  <si>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</si>
  <si>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</si>
  <si>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</si>
  <si>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</si>
  <si>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</si>
  <si>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</si>
  <si>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</si>
  <si>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</si>
  <si>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</si>
  <si>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</si>
  <si>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</si>
  <si>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</si>
  <si>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</si>
  <si>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</si>
  <si>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</si>
  <si>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</si>
  <si>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</si>
  <si>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</si>
  <si>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</si>
  <si>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</si>
  <si>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</si>
  <si>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</si>
  <si>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</si>
  <si>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</si>
  <si>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</si>
  <si>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</si>
  <si>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</si>
  <si>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</si>
  <si>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</si>
  <si>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</si>
  <si>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</si>
  <si>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</si>
  <si>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</si>
  <si>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</si>
  <si>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</si>
  <si>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</si>
  <si>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</si>
  <si>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</si>
  <si>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</si>
  <si>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</si>
  <si>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</si>
  <si>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</si>
  <si>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</si>
  <si>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</si>
  <si>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</si>
  <si>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</si>
  <si>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</si>
  <si>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</si>
  <si>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</si>
  <si>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</si>
  <si>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</si>
  <si>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</si>
  <si>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</si>
  <si>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</si>
  <si>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</si>
  <si>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</si>
  <si>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</si>
  <si>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</si>
  <si>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</si>
  <si>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</si>
  <si>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</si>
  <si>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</si>
  <si>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</si>
  <si>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</si>
  <si>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</si>
  <si>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</si>
  <si>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</si>
  <si>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</si>
  <si>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</si>
  <si>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</si>
  <si>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</si>
  <si>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</si>
  <si>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</si>
  <si>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</si>
  <si>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</si>
  <si>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</si>
  <si>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</si>
  <si>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</si>
  <si>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</si>
  <si>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</si>
  <si>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</si>
  <si>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</si>
  <si>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</si>
  <si>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</si>
  <si>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</si>
  <si>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</si>
  <si>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</si>
  <si>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</si>
  <si>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</si>
  <si>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</si>
  <si>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</si>
  <si>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</si>
  <si>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</si>
  <si>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</si>
  <si>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</si>
  <si>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</si>
  <si>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</si>
  <si>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</si>
  <si>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</si>
  <si>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</si>
  <si>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</si>
  <si>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</si>
  <si>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</si>
  <si>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</si>
  <si>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</si>
  <si>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</si>
  <si>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</si>
  <si>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</si>
  <si>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</si>
  <si>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</si>
  <si>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</si>
  <si>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</si>
  <si>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</si>
  <si>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</si>
  <si>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</si>
  <si>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</si>
  <si>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</si>
  <si>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</si>
  <si>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</si>
  <si>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</si>
  <si>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</si>
  <si>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</si>
  <si>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</si>
  <si>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</si>
  <si>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</si>
  <si>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</si>
  <si>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</si>
  <si>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</si>
  <si>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</si>
  <si>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</si>
  <si>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</si>
  <si>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</si>
  <si>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</si>
  <si>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</si>
  <si>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</si>
  <si>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</si>
  <si>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</si>
  <si>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</si>
  <si>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</si>
  <si>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</si>
  <si>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</si>
  <si>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</si>
  <si>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</si>
  <si>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</si>
  <si>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</si>
  <si>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</si>
  <si>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</si>
  <si>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</si>
  <si>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</si>
  <si>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</si>
  <si>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</si>
  <si>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</si>
  <si>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</si>
  <si>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</si>
  <si>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</si>
  <si>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</si>
  <si>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</si>
  <si>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</si>
  <si>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</si>
  <si>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</si>
  <si>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</si>
  <si>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</si>
  <si>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</si>
  <si>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</si>
  <si>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</si>
  <si>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</si>
  <si>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</si>
  <si>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</si>
  <si>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</si>
  <si>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</si>
  <si>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</si>
  <si>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</si>
  <si>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</si>
  <si>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</si>
  <si>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</si>
  <si>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</si>
  <si>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</si>
  <si>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</si>
  <si>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</si>
  <si>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</si>
  <si>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</si>
  <si>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</si>
  <si>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</si>
  <si>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</si>
  <si>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</si>
  <si>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</si>
  <si>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</si>
  <si>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</si>
  <si>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</si>
  <si>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</si>
  <si>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</si>
  <si>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</si>
  <si>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</si>
  <si>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</si>
  <si>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</si>
  <si>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</si>
  <si>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</si>
  <si>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</si>
  <si>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</si>
  <si>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</si>
  <si>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</si>
  <si>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</si>
  <si>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</si>
  <si>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</si>
  <si>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</si>
  <si>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</si>
  <si>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</si>
  <si>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</si>
  <si>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</si>
  <si>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</si>
  <si>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</si>
  <si>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</si>
  <si>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</si>
  <si>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</si>
  <si>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</si>
  <si>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</si>
  <si>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</si>
  <si>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</si>
  <si>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</si>
  <si>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</si>
  <si>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</si>
  <si>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</si>
  <si>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</si>
  <si>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</si>
  <si>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</si>
  <si>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</si>
  <si>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</si>
  <si>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</si>
  <si>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</si>
  <si>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</si>
  <si>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</si>
  <si>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</si>
  <si>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</si>
  <si>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</si>
  <si>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</si>
  <si>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</si>
  <si>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</si>
  <si>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</si>
  <si>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</si>
  <si>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</si>
  <si>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</si>
  <si>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</si>
  <si>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</si>
  <si>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</si>
  <si>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</si>
  <si>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</si>
  <si>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</si>
  <si>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</si>
  <si>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</si>
  <si>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</si>
  <si>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</si>
  <si>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</si>
  <si>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</si>
  <si>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</si>
  <si>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</si>
  <si>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</si>
  <si>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</si>
  <si>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</si>
  <si>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</si>
  <si>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</si>
  <si>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</si>
  <si>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</si>
  <si>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</si>
  <si>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</si>
  <si>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</si>
  <si>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</si>
  <si>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</si>
  <si>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</si>
  <si>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</si>
  <si>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</si>
  <si>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</si>
  <si>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</si>
  <si>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</si>
  <si>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</si>
  <si>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</si>
  <si>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</si>
  <si>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</si>
  <si>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</si>
  <si>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</si>
  <si>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</si>
  <si>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</si>
  <si>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</si>
  <si>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</si>
  <si>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</si>
  <si>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</si>
  <si>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</si>
  <si>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</si>
  <si>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</si>
  <si>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</si>
  <si>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</si>
  <si>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</si>
  <si>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</si>
  <si>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</si>
  <si>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</si>
  <si>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</si>
  <si>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</si>
  <si>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</si>
  <si>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</si>
  <si>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</si>
  <si>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</si>
  <si>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</si>
  <si>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</si>
  <si>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</si>
  <si>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</si>
  <si>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</si>
  <si>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</si>
  <si>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</si>
  <si>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</si>
  <si>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</si>
  <si>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</si>
  <si>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</si>
  <si>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</si>
  <si>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</si>
  <si>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</si>
  <si>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</si>
  <si>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</si>
  <si>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</si>
  <si>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</si>
  <si>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</si>
  <si>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</si>
  <si>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</si>
  <si>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</si>
  <si>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</si>
  <si>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</si>
  <si>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</si>
  <si>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</si>
  <si>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</si>
  <si>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</si>
  <si>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</si>
  <si>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</si>
  <si>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</si>
  <si>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</si>
  <si>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</si>
  <si>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</si>
  <si>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</si>
  <si>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</si>
  <si>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</si>
  <si>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</si>
  <si>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</si>
  <si>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</si>
  <si>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</si>
  <si>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</si>
  <si>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</si>
  <si>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</si>
  <si>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</si>
  <si>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</si>
  <si>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</si>
  <si>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</si>
  <si>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</si>
  <si>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</si>
  <si>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</si>
  <si>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</si>
  <si>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</si>
  <si>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</si>
  <si>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</si>
  <si>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</si>
  <si>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</si>
  <si>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</si>
  <si>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</si>
  <si>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</si>
  <si>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</si>
  <si>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</si>
  <si>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</si>
  <si>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</si>
  <si>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</si>
  <si>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</si>
  <si>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</si>
  <si>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</si>
  <si>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</si>
  <si>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</si>
  <si>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</si>
  <si>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</si>
  <si>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</si>
  <si>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</si>
  <si>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</si>
  <si>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</si>
  <si>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</si>
  <si>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</si>
  <si>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</si>
  <si>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</si>
  <si>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</si>
  <si>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</si>
  <si>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</si>
  <si>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</si>
  <si>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</si>
  <si>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</si>
  <si>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</si>
  <si>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</si>
  <si>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</si>
  <si>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</si>
  <si>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</si>
  <si>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</si>
  <si>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</si>
  <si>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</si>
  <si>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</si>
  <si>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</si>
  <si>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</si>
  <si>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</si>
  <si>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</si>
  <si>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</si>
  <si>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</si>
  <si>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</si>
  <si>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</si>
  <si>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</si>
  <si>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</si>
  <si>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</si>
  <si>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</si>
  <si>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</si>
  <si>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</si>
  <si>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</si>
  <si>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</si>
  <si>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</si>
  <si>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</si>
  <si>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</si>
  <si>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</si>
  <si>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</si>
  <si>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</si>
  <si>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</si>
  <si>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</si>
  <si>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</si>
  <si>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</si>
  <si>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</si>
  <si>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</si>
  <si>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</si>
  <si>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</si>
  <si>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</si>
  <si>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</si>
  <si>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</si>
  <si>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</si>
  <si>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</si>
  <si>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</si>
  <si>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</si>
  <si>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</si>
  <si>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</si>
  <si>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</si>
  <si>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</si>
  <si>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</si>
  <si>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</si>
  <si>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</si>
  <si>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</si>
  <si>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</si>
  <si>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</si>
  <si>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</si>
  <si>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</si>
  <si>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</si>
  <si>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</si>
  <si>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</si>
  <si>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</si>
  <si>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</si>
  <si>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</si>
  <si>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</si>
  <si>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</si>
  <si>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</si>
  <si>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</si>
  <si>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</si>
  <si>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</si>
  <si>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</si>
  <si>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</si>
  <si>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</si>
  <si>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</si>
  <si>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</si>
  <si>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</si>
  <si>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</si>
  <si>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</si>
  <si>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</si>
  <si>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</si>
  <si>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</si>
  <si>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</si>
  <si>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</si>
  <si>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</si>
  <si>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</si>
  <si>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</si>
  <si>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</si>
  <si>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</si>
  <si>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</si>
  <si>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</si>
  <si>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</si>
  <si>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</si>
  <si>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</si>
  <si>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</si>
  <si>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</si>
  <si>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</si>
  <si>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</si>
  <si>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</si>
  <si>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</si>
  <si>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</si>
  <si>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</si>
  <si>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</si>
  <si>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</si>
  <si>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</si>
  <si>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</si>
  <si>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</si>
  <si>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</si>
  <si>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</si>
  <si>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</si>
  <si>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</si>
  <si>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</si>
  <si>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</si>
  <si>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</si>
  <si>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</si>
  <si>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</si>
  <si>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</si>
  <si>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</si>
  <si>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</si>
  <si>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</si>
  <si>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</si>
  <si>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</si>
  <si>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</si>
  <si>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</si>
  <si>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</si>
  <si>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</si>
  <si>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</si>
  <si>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</si>
  <si>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</si>
  <si>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</si>
  <si>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</si>
  <si>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</si>
  <si>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</si>
  <si>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</si>
  <si>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</si>
  <si>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</si>
  <si>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</si>
  <si>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</si>
  <si>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</si>
  <si>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</si>
  <si>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</si>
  <si>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</si>
  <si>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</si>
  <si>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</si>
  <si>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</si>
  <si>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</si>
  <si>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</si>
  <si>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</si>
  <si>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</si>
  <si>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</si>
  <si>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</si>
  <si>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</si>
  <si>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</si>
  <si>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</si>
  <si>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</si>
  <si>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</si>
  <si>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</si>
  <si>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</si>
  <si>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</si>
  <si>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</si>
  <si>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</si>
  <si>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</si>
  <si>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</si>
  <si>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</si>
  <si>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</si>
  <si>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</si>
  <si>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</si>
  <si>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</si>
  <si>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</si>
  <si>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</si>
  <si>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</si>
  <si>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</si>
  <si>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</si>
  <si>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</si>
  <si>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</si>
  <si>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</si>
  <si>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</si>
  <si>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</si>
  <si>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</si>
  <si>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</si>
  <si>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</si>
  <si>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</si>
  <si>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</si>
  <si>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</si>
  <si>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</si>
  <si>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</si>
  <si>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</si>
  <si>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</si>
  <si>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</si>
  <si>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</si>
  <si>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</si>
  <si>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</si>
  <si>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</si>
  <si>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</si>
  <si>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</si>
  <si>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</si>
  <si>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</si>
  <si>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</si>
  <si>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</si>
  <si>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</si>
  <si>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</si>
  <si>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</si>
  <si>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</si>
  <si>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</si>
  <si>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</si>
  <si>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</si>
  <si>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</si>
  <si>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</si>
  <si>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</si>
  <si>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</si>
  <si>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</si>
  <si>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</si>
  <si>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</si>
  <si>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</si>
  <si>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</si>
  <si>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</si>
  <si>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</si>
  <si>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</si>
  <si>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</si>
  <si>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</si>
  <si>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</si>
  <si>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</si>
  <si>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</si>
  <si>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</si>
  <si>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</si>
  <si>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</si>
  <si>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</si>
  <si>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</si>
  <si>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</si>
  <si>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</si>
  <si>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</si>
  <si>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</si>
  <si>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</si>
  <si>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</si>
  <si>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</si>
  <si>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</si>
  <si>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</si>
  <si>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</si>
  <si>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</si>
  <si>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</si>
  <si>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</si>
  <si>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</si>
  <si>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</si>
  <si>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</si>
  <si>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</si>
  <si>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</si>
  <si>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</si>
  <si>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</si>
  <si>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</si>
  <si>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</si>
  <si>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</si>
  <si>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</si>
  <si>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</si>
  <si>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</si>
  <si>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</si>
  <si>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</si>
  <si>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</si>
  <si>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</si>
  <si>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</si>
  <si>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</si>
  <si>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</si>
  <si>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</si>
  <si>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</si>
  <si>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</si>
  <si>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</si>
  <si>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</si>
  <si>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</si>
  <si>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</si>
  <si>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</si>
  <si>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</si>
  <si>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</si>
  <si>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</si>
  <si>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</si>
  <si>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</si>
  <si>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</si>
  <si>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</si>
  <si>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</si>
  <si>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</si>
  <si>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</si>
  <si>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</si>
  <si>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</si>
  <si>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</si>
  <si>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</si>
  <si>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</si>
  <si>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</si>
  <si>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</si>
  <si>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</si>
  <si>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</si>
  <si>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</si>
  <si>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</si>
  <si>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</si>
  <si>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</si>
  <si>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</si>
  <si>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</si>
  <si>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</si>
  <si>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</si>
  <si>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</si>
  <si>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</si>
  <si>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</si>
  <si>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</si>
  <si>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</si>
  <si>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</si>
  <si>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</si>
  <si>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</si>
  <si>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</si>
  <si>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</si>
  <si>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</si>
  <si>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</si>
  <si>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</si>
  <si>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</si>
  <si>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</si>
  <si>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</si>
  <si>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</si>
  <si>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</si>
  <si>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</si>
  <si>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</si>
  <si>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</si>
  <si>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</si>
  <si>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</si>
  <si>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</si>
  <si>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</si>
  <si>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</si>
  <si>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</si>
  <si>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</si>
  <si>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</si>
  <si>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</si>
  <si>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</si>
  <si>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</si>
  <si>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</si>
  <si>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</si>
  <si>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</si>
  <si>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</si>
  <si>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</si>
  <si>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</si>
  <si>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</si>
  <si>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</si>
  <si>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</si>
  <si>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</si>
  <si>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</si>
  <si>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</si>
  <si>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</si>
  <si>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</si>
  <si>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</si>
  <si>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</si>
  <si>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</si>
  <si>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</si>
  <si>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</si>
  <si>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</si>
  <si>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</si>
  <si>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</si>
  <si>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</si>
  <si>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</si>
  <si>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</si>
  <si>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</si>
  <si>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</si>
  <si>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</si>
  <si>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</si>
  <si>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</si>
  <si>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</si>
  <si>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</si>
  <si>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</si>
  <si>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</si>
  <si>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</si>
  <si>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</si>
  <si>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</si>
  <si>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</si>
  <si>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</si>
  <si>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</si>
  <si>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</si>
  <si>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</si>
  <si>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</si>
  <si>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</si>
  <si>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</si>
  <si>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</si>
  <si>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</si>
  <si>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</si>
  <si>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</si>
  <si>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</si>
  <si>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</si>
  <si>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</si>
  <si>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</si>
  <si>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</si>
  <si>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</si>
  <si>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</si>
  <si>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</si>
  <si>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</si>
  <si>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</si>
  <si>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</si>
  <si>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</si>
  <si>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</si>
  <si>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</si>
  <si>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</si>
  <si>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</si>
  <si>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</si>
  <si>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</si>
  <si>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</si>
  <si>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</si>
  <si>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</si>
  <si>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</si>
  <si>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</si>
  <si>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</si>
  <si>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</si>
  <si>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</si>
  <si>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</si>
  <si>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</si>
  <si>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</si>
  <si>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</si>
  <si>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</si>
  <si>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</si>
  <si>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</si>
  <si>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</si>
  <si>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</si>
  <si>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</si>
  <si>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</si>
  <si>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</si>
  <si>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</si>
  <si>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</si>
  <si>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</si>
  <si>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</si>
  <si>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</si>
  <si>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</si>
  <si>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</si>
  <si>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</si>
  <si>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</si>
  <si>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</si>
  <si>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</si>
  <si>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</si>
  <si>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</si>
  <si>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</si>
  <si>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</si>
  <si>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</si>
  <si>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</si>
  <si>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</si>
  <si>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</si>
  <si>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</si>
  <si>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</si>
  <si>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</si>
  <si>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</si>
  <si>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</si>
  <si>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</si>
  <si>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</si>
  <si>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</si>
  <si>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</si>
  <si>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</si>
  <si>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</si>
  <si>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</si>
  <si>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</si>
  <si>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</si>
  <si>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</si>
  <si>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</si>
  <si>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</si>
  <si>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</si>
  <si>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</si>
  <si>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</si>
  <si>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</si>
  <si>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</si>
  <si>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</si>
  <si>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</si>
  <si>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</si>
  <si>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</si>
  <si>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</si>
  <si>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</si>
  <si>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</si>
  <si>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</si>
  <si>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</si>
  <si>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</si>
  <si>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</si>
  <si>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</si>
  <si>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</si>
  <si>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</si>
  <si>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</si>
  <si>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</si>
  <si>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</si>
  <si>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</si>
  <si>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</si>
  <si>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</si>
  <si>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</si>
  <si>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</si>
  <si>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</si>
  <si>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</si>
  <si>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</si>
  <si>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</si>
  <si>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</si>
  <si>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</si>
  <si>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</si>
  <si>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</si>
  <si>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</si>
  <si>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</si>
  <si>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</si>
  <si>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</si>
  <si>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</si>
  <si>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</si>
  <si>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</si>
  <si>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</si>
  <si>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</si>
  <si>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</si>
  <si>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</si>
  <si>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</si>
  <si>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</si>
  <si>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</si>
  <si>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</si>
  <si>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</si>
  <si>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</si>
  <si>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</si>
  <si>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</si>
  <si>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</si>
  <si>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</si>
  <si>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</si>
  <si>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</si>
  <si>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</si>
  <si>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</si>
  <si>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</si>
  <si>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</si>
  <si>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</si>
  <si>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</si>
  <si>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</si>
  <si>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</si>
  <si>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</si>
  <si>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</si>
  <si>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</si>
  <si>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</si>
  <si>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</si>
  <si>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</si>
  <si>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</si>
  <si>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</si>
  <si>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</si>
  <si>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</si>
  <si>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</si>
  <si>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</si>
  <si>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</si>
  <si>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</si>
  <si>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</si>
  <si>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</si>
  <si>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</si>
  <si>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</si>
  <si>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</si>
  <si>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</si>
  <si>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</si>
  <si>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</si>
  <si>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</si>
  <si>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</si>
  <si>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</si>
  <si>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</si>
  <si>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</si>
  <si>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</si>
  <si>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</si>
  <si>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</si>
  <si>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</si>
  <si>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</si>
  <si>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</si>
  <si>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</si>
  <si>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</si>
  <si>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</si>
  <si>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</si>
  <si>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</si>
  <si>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</si>
  <si>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</si>
  <si>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</si>
  <si>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</si>
  <si>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</si>
  <si>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</si>
  <si>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</si>
  <si>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</si>
  <si>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</si>
  <si>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</si>
  <si>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</si>
  <si>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</si>
  <si>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</si>
  <si>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</si>
  <si>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</si>
  <si>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</si>
  <si>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</si>
  <si>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</si>
  <si>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</si>
  <si>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</si>
  <si>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</si>
  <si>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</si>
  <si>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</si>
  <si>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</si>
  <si>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</si>
  <si>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</si>
  <si>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</si>
  <si>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</si>
  <si>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</si>
  <si>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</si>
  <si>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</si>
  <si>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</si>
  <si>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</si>
  <si>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</si>
  <si>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</si>
  <si>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</si>
  <si>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</si>
  <si>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</si>
  <si>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</si>
  <si>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</si>
  <si>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</si>
  <si>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</si>
  <si>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</si>
  <si>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</si>
  <si>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</si>
  <si>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</si>
  <si>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</si>
  <si>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</si>
  <si>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</si>
  <si>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</si>
  <si>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</si>
  <si>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</si>
  <si>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</si>
  <si>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</si>
  <si>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</si>
  <si>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</si>
  <si>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</si>
  <si>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</si>
  <si>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</si>
  <si>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</si>
  <si>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</si>
  <si>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</si>
  <si>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</si>
  <si>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</si>
  <si>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</si>
  <si>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</si>
  <si>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</si>
  <si>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</si>
  <si>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</si>
  <si>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</si>
  <si>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</si>
  <si>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</si>
  <si>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</si>
  <si>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</si>
  <si>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</si>
  <si>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</si>
  <si>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</si>
  <si>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</si>
  <si>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</si>
  <si>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</si>
  <si>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</si>
  <si>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</si>
  <si>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</si>
  <si>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</si>
  <si>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</si>
  <si>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</si>
  <si>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</si>
  <si>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</si>
  <si>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</si>
  <si>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</si>
  <si>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</si>
  <si>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</si>
  <si>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</si>
  <si>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</si>
  <si>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</si>
  <si>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</si>
  <si>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</si>
  <si>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</si>
  <si>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</si>
  <si>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</si>
  <si>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</si>
  <si>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</si>
  <si>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</si>
  <si>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</si>
  <si>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</si>
  <si>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</si>
  <si>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</si>
  <si>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</si>
  <si>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</si>
  <si>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</si>
  <si>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</si>
  <si>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</si>
  <si>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</si>
  <si>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</si>
  <si>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</si>
  <si>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</si>
  <si>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</si>
  <si>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</si>
  <si>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</si>
  <si>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</si>
  <si>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</si>
  <si>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</si>
  <si>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</si>
  <si>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</si>
  <si>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</si>
  <si>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</si>
  <si>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</si>
  <si>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</si>
  <si>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</si>
  <si>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</si>
  <si>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</si>
  <si>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</si>
  <si>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</si>
  <si>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</si>
  <si>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</si>
  <si>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</si>
  <si>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</si>
  <si>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</si>
  <si>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</si>
  <si>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</si>
  <si>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</si>
  <si>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</si>
  <si>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</si>
  <si>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</si>
  <si>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</si>
  <si>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</si>
  <si>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</si>
  <si>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</si>
  <si>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</si>
  <si>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</si>
  <si>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</si>
  <si>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</si>
  <si>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</si>
  <si>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</si>
  <si>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</si>
  <si>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</si>
  <si>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</si>
  <si>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</si>
  <si>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</si>
  <si>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</si>
  <si>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</si>
  <si>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</si>
  <si>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</si>
  <si>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</si>
  <si>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</si>
  <si>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</si>
  <si>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</si>
  <si>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</si>
  <si>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</si>
  <si>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</si>
  <si>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</si>
  <si>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</si>
  <si>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</si>
  <si>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</si>
  <si>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</si>
  <si>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</si>
  <si>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</si>
  <si>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</si>
  <si>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</si>
  <si>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</si>
  <si>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</si>
  <si>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</si>
  <si>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</si>
  <si>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</si>
  <si>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</si>
  <si>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</si>
  <si>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</si>
  <si>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</si>
  <si>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</si>
  <si>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</si>
  <si>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</si>
  <si>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</si>
  <si>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</si>
  <si>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</si>
  <si>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</si>
  <si>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</si>
  <si>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</si>
  <si>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</si>
  <si>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</si>
  <si>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</si>
  <si>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</si>
  <si>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</si>
  <si>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</si>
  <si>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</si>
  <si>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</si>
  <si>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</si>
  <si>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</si>
  <si>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</si>
  <si>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</si>
  <si>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</si>
  <si>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</si>
  <si>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</si>
  <si>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</si>
  <si>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</si>
  <si>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</si>
  <si>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</si>
  <si>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</si>
  <si>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</si>
  <si>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</si>
  <si>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</si>
  <si>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</si>
  <si>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</si>
  <si>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</si>
  <si>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</si>
  <si>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</si>
  <si>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</si>
  <si>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</si>
  <si>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</si>
  <si>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</si>
  <si>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</si>
  <si>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</si>
  <si>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</si>
  <si>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</si>
  <si>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</si>
  <si>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</si>
  <si>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</si>
  <si>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</si>
  <si>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</si>
  <si>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</si>
  <si>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</si>
  <si>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</si>
  <si>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</si>
  <si>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</si>
  <si>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</si>
  <si>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</si>
  <si>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</si>
  <si>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</si>
  <si>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</si>
  <si>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</si>
  <si>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</si>
  <si>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</si>
  <si>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</si>
  <si>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</si>
  <si>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</si>
  <si>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</si>
  <si>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</si>
  <si>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</si>
  <si>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</si>
  <si>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</si>
  <si>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</si>
  <si>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</si>
  <si>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</si>
  <si>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</si>
  <si>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</si>
  <si>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</si>
  <si>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</si>
  <si>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</si>
  <si>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</si>
  <si>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</si>
  <si>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</si>
  <si>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</si>
  <si>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</si>
  <si>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</si>
  <si>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</si>
  <si>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</si>
  <si>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</si>
  <si>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</si>
  <si>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</si>
  <si>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</si>
  <si>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</si>
  <si>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</si>
  <si>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</si>
  <si>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</si>
  <si>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</si>
  <si>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</si>
  <si>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</si>
  <si>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</si>
  <si>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</si>
  <si>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</si>
  <si>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</si>
  <si>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</si>
  <si>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</si>
  <si>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</si>
  <si>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</si>
  <si>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</si>
  <si>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</si>
  <si>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</si>
  <si>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</si>
  <si>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</si>
  <si>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</si>
  <si>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</si>
  <si>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</si>
  <si>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</si>
  <si>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</si>
  <si>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</si>
  <si>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</si>
  <si>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</si>
  <si>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</si>
  <si>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</si>
  <si>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</si>
  <si>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</si>
  <si>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</si>
  <si>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</si>
  <si>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</si>
  <si>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</si>
  <si>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</si>
  <si>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</si>
  <si>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</si>
  <si>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</si>
  <si>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</si>
  <si>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</si>
  <si>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</si>
  <si>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</si>
  <si>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</si>
  <si>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</si>
  <si>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</si>
  <si>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</si>
  <si>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</si>
  <si>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</si>
  <si>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</si>
  <si>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</si>
  <si>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</si>
  <si>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</si>
  <si>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</si>
  <si>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</si>
  <si>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</si>
  <si>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</si>
  <si>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</si>
  <si>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</si>
  <si>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</si>
  <si>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</si>
  <si>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</si>
  <si>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</si>
  <si>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</si>
  <si>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</si>
  <si>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</si>
  <si>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</si>
  <si>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</si>
  <si>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</si>
  <si>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</si>
  <si>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</si>
  <si>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</si>
  <si>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</si>
  <si>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</si>
  <si>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</si>
  <si>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</si>
  <si>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</si>
  <si>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</si>
  <si>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</si>
  <si>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</si>
  <si>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</si>
  <si>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</si>
  <si>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</si>
  <si>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</si>
  <si>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</si>
  <si>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</si>
  <si>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</si>
  <si>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</si>
  <si>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</si>
  <si>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</si>
  <si>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</si>
  <si>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</si>
  <si>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</si>
  <si>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</si>
  <si>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</si>
  <si>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</si>
  <si>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</si>
  <si>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</si>
  <si>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</si>
  <si>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</si>
  <si>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</si>
  <si>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</si>
  <si>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</si>
  <si>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</si>
  <si>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</si>
  <si>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</si>
  <si>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</si>
  <si>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</si>
  <si>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</si>
  <si>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</si>
  <si>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</si>
  <si>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</si>
  <si>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</si>
  <si>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</si>
  <si>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</si>
  <si>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</si>
  <si>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</si>
  <si>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</si>
  <si>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</si>
  <si>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</si>
  <si>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</si>
  <si>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</si>
  <si>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</si>
  <si>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</si>
  <si>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</si>
  <si>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</si>
  <si>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</si>
  <si>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</si>
  <si>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</si>
  <si>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</si>
  <si>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</si>
  <si>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</si>
  <si>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</si>
  <si>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</si>
  <si>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</si>
  <si>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</si>
  <si>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</si>
  <si>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</si>
  <si>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</si>
  <si>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</si>
  <si>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</si>
  <si>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</si>
  <si>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</si>
  <si>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</si>
  <si>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</si>
  <si>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</si>
  <si>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</si>
  <si>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</si>
  <si>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</si>
  <si>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</si>
  <si>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</si>
  <si>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</si>
  <si>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</si>
  <si>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</si>
  <si>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</si>
  <si>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</si>
  <si>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</si>
  <si>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</si>
  <si>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</si>
  <si>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</si>
  <si>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</si>
  <si>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</si>
  <si>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</si>
  <si>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</si>
  <si>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</si>
  <si>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</si>
  <si>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</si>
  <si>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</si>
  <si>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</si>
  <si>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</si>
  <si>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</si>
  <si>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</si>
  <si>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</si>
  <si>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</si>
  <si>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</si>
  <si>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</si>
  <si>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</si>
  <si>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</si>
  <si>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</si>
  <si>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</si>
  <si>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</si>
  <si>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</si>
  <si>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</si>
  <si>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</si>
  <si>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</si>
  <si>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</si>
  <si>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</si>
  <si>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</si>
  <si>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</si>
  <si>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</si>
  <si>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</si>
  <si>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</si>
  <si>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</si>
  <si>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</si>
  <si>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</si>
  <si>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</si>
  <si>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</si>
  <si>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</si>
  <si>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</si>
  <si>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</si>
  <si>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</si>
  <si>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</si>
  <si>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</si>
  <si>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</si>
  <si>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</si>
  <si>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</si>
  <si>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</si>
  <si>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</si>
  <si>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</si>
  <si>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</si>
  <si>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</si>
  <si>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</si>
  <si>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</si>
  <si>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</si>
  <si>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</si>
  <si>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</si>
  <si>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</si>
  <si>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</si>
  <si>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</si>
  <si>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</si>
  <si>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</si>
  <si>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</si>
  <si>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</si>
  <si>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</si>
  <si>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</si>
  <si>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</si>
  <si>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</si>
  <si>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</si>
  <si>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</si>
  <si>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</si>
  <si>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</si>
  <si>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</si>
  <si>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</si>
  <si>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</si>
  <si>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</si>
  <si>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</si>
  <si>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</si>
  <si>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</si>
  <si>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</si>
  <si>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</si>
  <si>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</si>
  <si>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</si>
  <si>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</si>
  <si>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</si>
  <si>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</si>
  <si>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</si>
  <si>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</si>
  <si>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</si>
  <si>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</si>
  <si>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</si>
  <si>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</si>
  <si>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</si>
  <si>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</si>
  <si>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</si>
  <si>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</si>
  <si>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</si>
  <si>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</si>
  <si>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</si>
  <si>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</si>
  <si>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</si>
  <si>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</si>
  <si>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</si>
  <si>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</si>
  <si>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</si>
  <si>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</si>
  <si>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</si>
  <si>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</si>
  <si>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</si>
  <si>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</si>
  <si>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</si>
  <si>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</si>
  <si>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</si>
  <si>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</si>
  <si>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</si>
  <si>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</si>
  <si>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</si>
  <si>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</si>
  <si>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</si>
  <si>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</si>
  <si>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</si>
  <si>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</si>
  <si>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</si>
  <si>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</si>
  <si>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</si>
  <si>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</si>
  <si>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</si>
  <si>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</si>
  <si>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</si>
  <si>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</si>
  <si>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</si>
  <si>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</si>
  <si>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</si>
  <si>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</si>
  <si>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</si>
  <si>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</si>
  <si>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</si>
  <si>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</si>
  <si>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</si>
  <si>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</si>
  <si>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</si>
  <si>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</si>
  <si>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</si>
  <si>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</si>
  <si>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</si>
  <si>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</si>
  <si>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</si>
  <si>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</si>
  <si>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</si>
  <si>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</si>
  <si>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</si>
  <si>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</si>
  <si>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</si>
  <si>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</si>
  <si>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</si>
  <si>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</si>
  <si>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</si>
  <si>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</si>
  <si>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</si>
  <si>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</si>
  <si>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</si>
  <si>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</si>
  <si>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</si>
  <si>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</si>
  <si>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</si>
  <si>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</si>
  <si>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</si>
  <si>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</si>
  <si>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</si>
  <si>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</si>
  <si>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</si>
  <si>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</si>
  <si>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</si>
  <si>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</si>
  <si>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</si>
  <si>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</si>
  <si>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</si>
  <si>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</si>
  <si>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</si>
  <si>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</si>
  <si>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</si>
  <si>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</si>
  <si>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</si>
  <si>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</si>
  <si>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</si>
  <si>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</si>
  <si>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</si>
  <si>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</si>
  <si>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</si>
  <si>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</si>
  <si>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</si>
  <si>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</si>
  <si>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</si>
  <si>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</si>
  <si>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</si>
  <si>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</si>
  <si>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</si>
  <si>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</si>
  <si>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</si>
  <si>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</si>
  <si>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</si>
  <si>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</si>
  <si>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</si>
  <si>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</si>
  <si>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</si>
  <si>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</si>
  <si>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</si>
  <si>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</si>
  <si>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</si>
  <si>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</si>
  <si>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</si>
  <si>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</si>
  <si>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</si>
  <si>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</si>
  <si>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</si>
  <si>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</si>
  <si>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</si>
  <si>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</si>
  <si>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</si>
  <si>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</si>
  <si>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</si>
  <si>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</si>
  <si>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</si>
  <si>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</si>
  <si>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</si>
  <si>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</si>
  <si>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</si>
  <si>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</si>
  <si>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</si>
  <si>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</si>
  <si>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</si>
  <si>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</si>
  <si>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</si>
  <si>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</si>
  <si>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</si>
  <si>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</si>
  <si>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</si>
  <si>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</si>
  <si>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</si>
  <si>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</si>
  <si>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</si>
  <si>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</si>
  <si>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</si>
  <si>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</si>
  <si>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</si>
  <si>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</si>
  <si>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</si>
  <si>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</si>
  <si>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</si>
  <si>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</si>
  <si>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</si>
  <si>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</si>
  <si>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</si>
  <si>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</si>
  <si>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</si>
  <si>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</si>
  <si>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</si>
  <si>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</si>
  <si>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</si>
  <si>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</si>
  <si>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</si>
  <si>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</si>
  <si>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</si>
  <si>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</si>
  <si>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</si>
  <si>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</si>
  <si>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</si>
  <si>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</si>
  <si>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</si>
  <si>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</si>
  <si>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</si>
  <si>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</si>
  <si>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</si>
  <si>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</si>
  <si>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</si>
  <si>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</si>
  <si>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</si>
  <si>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</si>
  <si>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</si>
  <si>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</si>
  <si>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</si>
  <si>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</si>
  <si>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</si>
  <si>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</si>
  <si>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</si>
  <si>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</si>
  <si>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</si>
  <si>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</si>
  <si>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</si>
  <si>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</si>
  <si>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</si>
  <si>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</si>
  <si>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</si>
  <si>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</si>
  <si>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</si>
  <si>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</si>
  <si>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</si>
  <si>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</si>
  <si>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</si>
  <si>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</si>
  <si>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</si>
  <si>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</si>
  <si>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</si>
  <si>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</si>
  <si>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</si>
  <si>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</si>
  <si>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</si>
  <si>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</si>
  <si>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</si>
  <si>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</si>
  <si>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</si>
  <si>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</si>
  <si>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</si>
  <si>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</si>
  <si>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</si>
  <si>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</si>
  <si>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</si>
  <si>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</si>
  <si>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</si>
  <si>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</si>
  <si>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</si>
  <si>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</si>
  <si>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</si>
  <si>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</si>
  <si>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</si>
  <si>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</si>
  <si>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</si>
  <si>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</si>
  <si>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</si>
  <si>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</si>
  <si>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</si>
  <si>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</si>
  <si>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</si>
  <si>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</si>
  <si>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</si>
  <si>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</si>
  <si>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</si>
  <si>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</si>
  <si>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</si>
  <si>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</si>
  <si>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</si>
  <si>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</si>
  <si>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</si>
  <si>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</si>
  <si>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</si>
  <si>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</si>
  <si>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</si>
  <si>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</si>
  <si>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</si>
  <si>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</si>
  <si>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</si>
  <si>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</si>
  <si>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</si>
  <si>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</si>
  <si>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</si>
  <si>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</si>
  <si>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</si>
  <si>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</si>
  <si>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</si>
  <si>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</si>
  <si>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</si>
  <si>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</si>
  <si>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</si>
  <si>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</si>
  <si>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</si>
  <si>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</si>
  <si>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</si>
  <si>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</si>
  <si>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</si>
  <si>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</si>
  <si>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</si>
  <si>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</si>
  <si>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</si>
  <si>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</si>
  <si>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</si>
  <si>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</si>
  <si>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</si>
  <si>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</si>
  <si>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</si>
  <si>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</si>
  <si>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</si>
  <si>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</si>
  <si>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</si>
  <si>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</si>
  <si>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</si>
  <si>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</si>
  <si>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</si>
  <si>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</si>
  <si>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</si>
  <si>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</si>
  <si>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</si>
  <si>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</si>
  <si>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</si>
  <si>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</si>
  <si>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</si>
  <si>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</si>
  <si>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</si>
  <si>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</si>
  <si>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</si>
  <si>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</si>
  <si>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</si>
  <si>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</si>
  <si>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</si>
  <si>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</si>
  <si>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</si>
  <si>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</si>
  <si>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</si>
  <si>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</si>
  <si>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</si>
  <si>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</si>
  <si>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</si>
  <si>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</si>
  <si>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</si>
  <si>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</si>
  <si>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</si>
  <si>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</si>
  <si>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</si>
  <si>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</si>
  <si>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</si>
  <si>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</si>
  <si>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</si>
  <si>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</si>
  <si>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</si>
  <si>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</si>
  <si>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</si>
  <si>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</si>
  <si>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</si>
  <si>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</si>
  <si>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</si>
  <si>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</si>
  <si>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</si>
  <si>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</si>
  <si>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</si>
  <si>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</si>
  <si>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</si>
  <si>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</si>
  <si>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</si>
  <si>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</si>
  <si>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</si>
  <si>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</si>
  <si>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</si>
  <si>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</si>
  <si>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</si>
  <si>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</si>
  <si>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</si>
  <si>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</si>
  <si>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</si>
  <si>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</si>
  <si>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</si>
  <si>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</si>
  <si>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</si>
  <si>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</si>
  <si>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</si>
  <si>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</si>
  <si>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</si>
  <si>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</si>
  <si>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</si>
  <si>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</si>
  <si>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</si>
  <si>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</si>
  <si>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</si>
  <si>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</si>
  <si>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</si>
  <si>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</si>
  <si>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</si>
  <si>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</si>
  <si>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</si>
  <si>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</si>
  <si>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</si>
  <si>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</si>
  <si>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</si>
  <si>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</si>
  <si>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</si>
  <si>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</si>
  <si>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</si>
  <si>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</si>
  <si>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</si>
  <si>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</si>
  <si>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</si>
  <si>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</si>
  <si>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</si>
  <si>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</si>
  <si>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</si>
  <si>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</si>
  <si>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</si>
  <si>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</si>
  <si>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</si>
  <si>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</si>
  <si>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</si>
  <si>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</si>
  <si>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</si>
  <si>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</si>
  <si>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</si>
  <si>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</si>
  <si>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</si>
  <si>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</si>
  <si>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</si>
  <si>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</si>
  <si>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</si>
  <si>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</si>
  <si>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</si>
  <si>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</si>
  <si>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</si>
  <si>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</si>
  <si>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</si>
  <si>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</si>
  <si>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</si>
  <si>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</si>
  <si>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</si>
  <si>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</si>
  <si>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</si>
  <si>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</si>
  <si>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</si>
  <si>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</si>
  <si>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</si>
  <si>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</si>
  <si>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</si>
  <si>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</si>
  <si>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</si>
  <si>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</si>
  <si>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</si>
  <si>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</si>
  <si>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</si>
  <si>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</si>
  <si>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</si>
  <si>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</si>
  <si>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</si>
  <si>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</si>
  <si>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</si>
  <si>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</si>
  <si>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</si>
  <si>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</si>
  <si>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</si>
  <si>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</si>
  <si>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</si>
  <si>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</si>
  <si>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</si>
  <si>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</si>
  <si>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</si>
  <si>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</si>
  <si>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</si>
  <si>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</si>
  <si>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</si>
  <si>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</si>
  <si>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</si>
  <si>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</si>
  <si>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</si>
  <si>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</si>
  <si>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</si>
  <si>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</si>
  <si>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</si>
  <si>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</si>
  <si>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</si>
  <si>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</si>
  <si>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</si>
  <si>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</si>
  <si>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</si>
  <si>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</si>
  <si>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</si>
  <si>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</si>
  <si>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</si>
  <si>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</si>
  <si>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</si>
  <si>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</si>
  <si>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</si>
  <si>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</si>
  <si>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</si>
  <si>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</si>
  <si>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</si>
  <si>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</si>
  <si>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</si>
  <si>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</si>
  <si>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</si>
  <si>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</si>
  <si>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</si>
  <si>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</si>
  <si>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</si>
  <si>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</si>
  <si>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</si>
  <si>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</si>
  <si>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</si>
  <si>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</si>
  <si>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</si>
  <si>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</si>
  <si>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</si>
  <si>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</si>
  <si>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</si>
  <si>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</si>
  <si>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</si>
  <si>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</si>
  <si>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</si>
  <si>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</si>
  <si>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</si>
  <si>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</si>
  <si>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</si>
  <si>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</si>
  <si>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</si>
  <si>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</si>
  <si>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</si>
  <si>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</si>
  <si>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</si>
  <si>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</si>
  <si>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</si>
  <si>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</si>
  <si>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</si>
  <si>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</si>
  <si>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</si>
  <si>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</si>
  <si>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</si>
  <si>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</si>
  <si>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</si>
  <si>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</si>
  <si>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</si>
  <si>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</si>
  <si>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</si>
  <si>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</si>
  <si>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</si>
  <si>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</si>
  <si>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</si>
  <si>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</si>
  <si>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</si>
  <si>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</si>
  <si>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</si>
  <si>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</si>
  <si>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</si>
  <si>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</si>
  <si>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</si>
  <si>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</si>
  <si>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</si>
  <si>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</si>
  <si>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</si>
  <si>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</si>
  <si>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</si>
  <si>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</si>
  <si>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</si>
  <si>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</si>
  <si>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</si>
  <si>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</si>
  <si>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</si>
  <si>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</si>
  <si>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</si>
  <si>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</si>
  <si>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</si>
  <si>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</si>
  <si>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</si>
  <si>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</si>
  <si>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</si>
  <si>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</si>
  <si>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</si>
  <si>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</si>
  <si>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</si>
  <si>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</si>
  <si>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</si>
  <si>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</si>
  <si>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</si>
  <si>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</si>
  <si>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</si>
  <si>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</si>
  <si>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</si>
  <si>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</si>
  <si>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</si>
  <si>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</si>
  <si>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</si>
  <si>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</si>
  <si>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</si>
  <si>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</si>
  <si>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</si>
  <si>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</si>
  <si>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</si>
  <si>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</si>
  <si>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</si>
  <si>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</si>
  <si>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</si>
  <si>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</si>
  <si>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</si>
  <si>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</si>
  <si>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</si>
  <si>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</si>
  <si>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</si>
  <si>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</si>
  <si>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</si>
  <si>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</si>
  <si>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</si>
  <si>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</si>
  <si>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</si>
  <si>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</si>
  <si>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</si>
  <si>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</si>
  <si>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</si>
  <si>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</si>
  <si>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</si>
  <si>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</si>
  <si>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</si>
  <si>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</si>
  <si>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</si>
  <si>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</si>
  <si>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</si>
  <si>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</si>
  <si>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</si>
  <si>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</si>
  <si>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</si>
  <si>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</si>
  <si>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</si>
  <si>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</si>
  <si>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</si>
  <si>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</si>
  <si>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</si>
  <si>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</si>
  <si>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</si>
  <si>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</si>
  <si>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</si>
  <si>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</si>
  <si>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</si>
  <si>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</si>
  <si>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</si>
  <si>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</si>
  <si>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</si>
  <si>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</si>
  <si>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</si>
  <si>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</si>
  <si>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</si>
  <si>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</si>
  <si>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</si>
  <si>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</si>
  <si>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</si>
  <si>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</si>
  <si>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</si>
  <si>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</si>
  <si>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</si>
  <si>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</si>
  <si>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</si>
  <si>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</si>
  <si>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</si>
  <si>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</si>
  <si>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</si>
  <si>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</si>
  <si>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</si>
  <si>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</si>
  <si>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</si>
  <si>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</si>
  <si>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</si>
  <si>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</si>
  <si>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</si>
  <si>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</si>
  <si>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</si>
  <si>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</si>
  <si>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</si>
  <si>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</si>
  <si>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</si>
  <si>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</si>
  <si>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</si>
  <si>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</si>
  <si>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</si>
  <si>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</si>
  <si>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</si>
  <si>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</si>
  <si>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</si>
  <si>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</si>
  <si>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</si>
  <si>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</si>
  <si>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</si>
  <si>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</si>
  <si>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</si>
  <si>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</si>
  <si>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</si>
  <si>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</si>
  <si>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</si>
  <si>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</si>
  <si>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</si>
  <si>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</si>
  <si>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</si>
  <si>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</si>
  <si>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</si>
  <si>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</si>
  <si>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</si>
  <si>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</si>
  <si>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</si>
  <si>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</si>
  <si>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</si>
  <si>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</si>
  <si>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</si>
  <si>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</si>
  <si>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</si>
  <si>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</si>
  <si>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</si>
  <si>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</si>
  <si>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</si>
  <si>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</si>
  <si>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</si>
  <si>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</si>
  <si>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</si>
  <si>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</si>
  <si>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</si>
  <si>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</si>
  <si>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</si>
  <si>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</si>
  <si>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</si>
  <si>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</si>
  <si>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</si>
  <si>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</si>
  <si>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</si>
  <si>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</si>
  <si>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</si>
  <si>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</si>
  <si>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</si>
  <si>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</si>
  <si>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</si>
  <si>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</si>
  <si>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</si>
  <si>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</si>
  <si>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</si>
  <si>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</si>
  <si>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</si>
  <si>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</si>
  <si>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</si>
  <si>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</si>
  <si>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</si>
  <si>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</si>
  <si>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</si>
  <si>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</si>
  <si>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</si>
  <si>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</si>
  <si>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</si>
  <si>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</si>
  <si>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</si>
  <si>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</si>
  <si>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</si>
  <si>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</si>
  <si>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</si>
  <si>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</si>
  <si>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</si>
  <si>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</si>
  <si>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</si>
  <si>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</si>
  <si>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</si>
  <si>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</si>
  <si>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</si>
  <si>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</si>
  <si>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</si>
  <si>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</si>
  <si>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</si>
  <si>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</si>
  <si>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</si>
  <si>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</si>
  <si>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</si>
  <si>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</si>
  <si>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</si>
  <si>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</si>
  <si>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</si>
  <si>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</si>
  <si>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</si>
  <si>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</si>
  <si>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</si>
  <si>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</si>
  <si>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</si>
  <si>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</si>
  <si>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</si>
  <si>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</si>
  <si>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</si>
  <si>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</si>
  <si>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</si>
  <si>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</si>
  <si>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</si>
  <si>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</si>
  <si>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</si>
  <si>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</si>
  <si>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</si>
  <si>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</si>
  <si>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</si>
  <si>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</si>
  <si>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</si>
  <si>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</si>
  <si>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</si>
  <si>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</si>
  <si>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</si>
  <si>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</si>
  <si>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</si>
  <si>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</si>
  <si>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</si>
  <si>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</si>
  <si>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</si>
  <si>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</si>
  <si>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</si>
  <si>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</si>
  <si>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</si>
  <si>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</si>
  <si>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</si>
  <si>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</si>
  <si>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</si>
  <si>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</si>
  <si>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</si>
  <si>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</si>
  <si>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</si>
  <si>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</si>
  <si>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</si>
  <si>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</si>
  <si>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</si>
  <si>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</si>
  <si>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</si>
  <si>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</si>
  <si>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</si>
  <si>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</si>
  <si>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</si>
  <si>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</si>
  <si>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</si>
  <si>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</si>
  <si>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</si>
  <si>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</si>
  <si>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</si>
  <si>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</si>
  <si>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</si>
  <si>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</si>
  <si>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</si>
  <si>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</si>
  <si>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</si>
  <si>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</si>
  <si>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</si>
  <si>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</si>
  <si>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</si>
  <si>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</si>
  <si>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</si>
  <si>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</si>
  <si>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</si>
  <si>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</si>
  <si>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</si>
  <si>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</si>
  <si>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</si>
  <si>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</si>
  <si>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</si>
  <si>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</si>
  <si>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</si>
  <si>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</si>
  <si>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</si>
  <si>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</si>
  <si>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</si>
  <si>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</si>
  <si>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</si>
  <si>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</si>
  <si>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</si>
  <si>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</si>
  <si>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</si>
  <si>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</si>
  <si>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</si>
  <si>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</si>
  <si>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</si>
  <si>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</si>
  <si>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</si>
  <si>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</si>
  <si>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</si>
  <si>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</si>
  <si>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</si>
  <si>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</si>
  <si>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</si>
  <si>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</si>
  <si>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</si>
  <si>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</si>
  <si>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</si>
  <si>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</si>
  <si>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</si>
  <si>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</si>
  <si>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</si>
  <si>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</si>
  <si>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</si>
  <si>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</si>
  <si>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</si>
  <si>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</si>
  <si>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</si>
  <si>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</si>
  <si>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</si>
  <si>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</si>
  <si>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</si>
  <si>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</si>
  <si>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</si>
  <si>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</si>
  <si>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</si>
  <si>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</si>
  <si>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</si>
  <si>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</si>
  <si>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</si>
  <si>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</si>
  <si>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</si>
  <si>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</si>
  <si>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</si>
  <si>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</si>
  <si>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</si>
  <si>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</si>
  <si>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</si>
  <si>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</si>
  <si>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</si>
  <si>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</si>
  <si>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</si>
  <si>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</si>
  <si>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</si>
  <si>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</si>
  <si>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</si>
  <si>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</si>
  <si>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</si>
  <si>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</si>
  <si>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</si>
  <si>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</si>
  <si>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</si>
  <si>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</si>
  <si>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</si>
  <si>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</si>
  <si>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</si>
  <si>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</si>
  <si>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</si>
  <si>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</si>
  <si>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</si>
  <si>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</si>
  <si>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</si>
  <si>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</si>
  <si>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</si>
  <si>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</si>
  <si>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</si>
  <si>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</si>
  <si>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</si>
  <si>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</si>
  <si>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</si>
  <si>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</si>
  <si>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</si>
  <si>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</si>
  <si>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</si>
  <si>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</si>
  <si>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</si>
  <si>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</si>
  <si>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</si>
  <si>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</si>
  <si>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</si>
  <si>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</si>
  <si>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</si>
  <si>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</si>
  <si>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</si>
  <si>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</si>
  <si>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</si>
  <si>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</si>
  <si>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</si>
  <si>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</si>
  <si>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</si>
  <si>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</si>
  <si>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</si>
  <si>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</si>
  <si>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</si>
  <si>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</si>
  <si>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</si>
  <si>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</si>
  <si>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</si>
  <si>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</si>
  <si>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</si>
  <si>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</si>
  <si>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</si>
  <si>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</si>
  <si>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</si>
  <si>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</si>
  <si>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</si>
  <si>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</si>
  <si>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</si>
  <si>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</si>
  <si>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</si>
  <si>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</si>
  <si>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</si>
  <si>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</si>
  <si>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</si>
  <si>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</si>
  <si>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</si>
  <si>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</si>
  <si>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</si>
  <si>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</si>
  <si>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</si>
  <si>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</si>
  <si>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</si>
  <si>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</si>
  <si>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</si>
  <si>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</si>
  <si>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</si>
  <si>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</si>
  <si>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</si>
  <si>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</si>
  <si>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</si>
  <si>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</si>
  <si>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</si>
  <si>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</si>
  <si>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</si>
  <si>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</si>
  <si>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</si>
  <si>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</si>
  <si>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</si>
  <si>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</si>
  <si>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</si>
  <si>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</si>
  <si>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</si>
  <si>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</si>
  <si>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</si>
  <si>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</si>
  <si>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</si>
  <si>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</si>
  <si>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</si>
  <si>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</si>
  <si>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</si>
  <si>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</si>
  <si>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</si>
  <si>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</si>
  <si>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</si>
  <si>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</si>
  <si>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</si>
  <si>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</si>
  <si>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</si>
  <si>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</si>
  <si>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</si>
  <si>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</si>
  <si>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</si>
  <si>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</si>
  <si>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</si>
  <si>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</si>
  <si>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</si>
  <si>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</si>
  <si>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</si>
  <si>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</si>
  <si>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</si>
  <si>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</si>
  <si>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</si>
  <si>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</si>
  <si>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</si>
  <si>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</si>
  <si>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</si>
  <si>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</si>
  <si>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</si>
  <si>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</si>
  <si>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</si>
  <si>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</si>
  <si>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</si>
  <si>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</si>
  <si>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</si>
  <si>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</si>
  <si>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</si>
  <si>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</si>
  <si>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</si>
  <si>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</si>
  <si>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</si>
  <si>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</si>
  <si>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</si>
  <si>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</si>
  <si>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</si>
  <si>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</si>
  <si>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</si>
  <si>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</si>
  <si>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</si>
  <si>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</si>
  <si>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</si>
  <si>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</si>
  <si>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</si>
  <si>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</si>
  <si>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</si>
  <si>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</si>
  <si>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</si>
  <si>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</si>
  <si>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</si>
  <si>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</si>
  <si>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</si>
  <si>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</si>
  <si>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</si>
  <si>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</si>
  <si>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</si>
  <si>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</si>
  <si>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</si>
  <si>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</si>
  <si>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</si>
  <si>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</si>
  <si>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</si>
  <si>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</si>
  <si>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</si>
  <si>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</si>
  <si>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</si>
  <si>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</si>
  <si>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</si>
  <si>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</si>
  <si>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</si>
  <si>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</si>
  <si>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</si>
  <si>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</si>
  <si>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</si>
  <si>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</si>
  <si>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</si>
  <si>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</si>
  <si>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</si>
  <si>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</si>
  <si>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</si>
  <si>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</si>
  <si>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</si>
  <si>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</si>
  <si>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</si>
  <si>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</si>
  <si>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</si>
  <si>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</si>
  <si>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</si>
  <si>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</si>
  <si>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</si>
  <si>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</si>
  <si>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</si>
  <si>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</si>
  <si>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</si>
  <si>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</si>
  <si>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</si>
  <si>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</si>
  <si>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</si>
  <si>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</si>
  <si>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</si>
  <si>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</si>
  <si>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</si>
  <si>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</si>
  <si>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</si>
  <si>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</si>
  <si>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</si>
  <si>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</si>
  <si>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</si>
  <si>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</si>
  <si>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</si>
  <si>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</si>
  <si>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</si>
  <si>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</si>
  <si>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</si>
  <si>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</si>
  <si>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</si>
  <si>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</si>
  <si>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</si>
  <si>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</si>
  <si>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</si>
  <si>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</si>
  <si>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</si>
  <si>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</si>
  <si>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</si>
  <si>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</si>
  <si>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</si>
  <si>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</si>
  <si>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</si>
  <si>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</si>
  <si>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</si>
  <si>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</si>
  <si>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</si>
  <si>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</si>
  <si>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</si>
  <si>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</si>
  <si>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</si>
  <si>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</si>
  <si>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</si>
  <si>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</si>
  <si>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</si>
  <si>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</si>
  <si>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</si>
  <si>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</si>
  <si>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</si>
  <si>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</si>
  <si>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</si>
  <si>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</si>
  <si>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</si>
  <si>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</si>
  <si>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</si>
  <si>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</si>
  <si>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</si>
  <si>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</si>
  <si>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</si>
  <si>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</si>
  <si>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</si>
  <si>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</si>
  <si>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</si>
  <si>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</si>
  <si>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</si>
  <si>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</si>
  <si>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</si>
  <si>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</si>
  <si>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</si>
  <si>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</si>
  <si>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</si>
  <si>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</si>
  <si>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</si>
  <si>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</si>
  <si>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</si>
  <si>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</si>
  <si>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</si>
  <si>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</si>
  <si>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</si>
  <si>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</si>
  <si>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</si>
  <si>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</si>
  <si>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</si>
  <si>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</si>
  <si>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</si>
  <si>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</si>
  <si>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</si>
  <si>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</si>
  <si>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</si>
  <si>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</si>
  <si>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</si>
  <si>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</si>
  <si>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</si>
  <si>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</si>
  <si>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</si>
  <si>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</si>
  <si>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</si>
  <si>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</si>
  <si>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</si>
  <si>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</si>
  <si>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</si>
  <si>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</si>
  <si>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</si>
  <si>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</si>
  <si>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</si>
  <si>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</si>
  <si>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</si>
  <si>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</si>
  <si>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</si>
  <si>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</si>
  <si>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</si>
  <si>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</si>
  <si>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</si>
  <si>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</si>
  <si>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</si>
  <si>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</si>
  <si>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</si>
  <si>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</si>
  <si>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</si>
  <si>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</si>
  <si>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</si>
  <si>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</si>
  <si>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</si>
  <si>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</si>
  <si>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</si>
  <si>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</si>
  <si>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</si>
  <si>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</si>
  <si>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</si>
  <si>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</si>
  <si>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</si>
  <si>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</si>
  <si>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</si>
  <si>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</si>
  <si>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</si>
  <si>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</si>
  <si>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</si>
  <si>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</si>
  <si>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</si>
  <si>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</si>
  <si>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</si>
  <si>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</si>
  <si>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</si>
  <si>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</si>
  <si>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</si>
  <si>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</si>
  <si>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</si>
  <si>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</si>
  <si>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</si>
  <si>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</si>
  <si>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</si>
  <si>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</si>
  <si>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</si>
  <si>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</si>
  <si>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</si>
  <si>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</si>
  <si>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</si>
  <si>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</si>
  <si>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</si>
  <si>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</si>
  <si>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</si>
  <si>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</si>
  <si>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</si>
  <si>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</si>
  <si>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</si>
  <si>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</si>
  <si>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</si>
  <si>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</si>
  <si>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</si>
  <si>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</si>
  <si>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</si>
  <si>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</si>
  <si>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</si>
  <si>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</si>
  <si>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</si>
  <si>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</si>
  <si>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</si>
  <si>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</si>
  <si>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</si>
  <si>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</si>
  <si>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</si>
  <si>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</si>
  <si>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</si>
  <si>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</si>
  <si>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</si>
  <si>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</si>
  <si>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</si>
  <si>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</si>
  <si>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</si>
  <si>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</si>
  <si>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</si>
  <si>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</si>
  <si>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</si>
  <si>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</si>
  <si>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</si>
  <si>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</si>
  <si>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</si>
  <si>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</si>
  <si>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</si>
  <si>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</si>
  <si>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</si>
  <si>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</si>
  <si>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</si>
  <si>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</si>
  <si>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</si>
  <si>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</si>
  <si>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</si>
  <si>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</si>
  <si>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</si>
  <si>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</si>
  <si>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</si>
  <si>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</si>
  <si>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</si>
  <si>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</si>
  <si>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</si>
  <si>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</si>
  <si>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</si>
  <si>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</si>
  <si>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</si>
  <si>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</si>
  <si>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</si>
  <si>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</si>
  <si>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</si>
  <si>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</si>
  <si>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</si>
  <si>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</si>
  <si>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</si>
  <si>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</si>
  <si>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</si>
  <si>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</si>
  <si>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</si>
  <si>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</si>
  <si>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</si>
  <si>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</si>
  <si>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</si>
  <si>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</si>
  <si>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</si>
  <si>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</si>
  <si>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</si>
  <si>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</si>
  <si>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</si>
  <si>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</si>
  <si>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</si>
  <si>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</si>
  <si>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</si>
  <si>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</si>
  <si>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</si>
  <si>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</si>
  <si>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</si>
  <si>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</si>
  <si>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</si>
  <si>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</si>
  <si>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</si>
  <si>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</si>
  <si>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</si>
  <si>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</si>
  <si>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</si>
  <si>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</si>
  <si>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</si>
  <si>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</si>
  <si>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</si>
  <si>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</si>
  <si>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</si>
  <si>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</si>
  <si>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</si>
  <si>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</si>
  <si>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</si>
  <si>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</si>
  <si>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</si>
  <si>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</si>
  <si>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</si>
  <si>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</si>
  <si>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</si>
  <si>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</si>
  <si>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</si>
  <si>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</si>
  <si>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</si>
  <si>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</si>
  <si>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</si>
  <si>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</si>
  <si>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</si>
  <si>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</si>
  <si>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</si>
  <si>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</si>
  <si>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</si>
  <si>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</si>
  <si>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</si>
  <si>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</si>
  <si>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</si>
  <si>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</si>
  <si>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</si>
  <si>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</si>
  <si>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</si>
  <si>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</si>
  <si>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</si>
  <si>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</si>
  <si>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</si>
  <si>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</si>
  <si>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</si>
  <si>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</si>
  <si>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</si>
  <si>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</si>
  <si>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</si>
  <si>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</si>
  <si>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</si>
  <si>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</si>
  <si>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</si>
  <si>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</si>
  <si>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</si>
  <si>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</si>
  <si>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</si>
  <si>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</si>
  <si>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</si>
  <si>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</si>
  <si>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</si>
  <si>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</si>
  <si>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</si>
  <si>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</si>
  <si>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</si>
  <si>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</si>
  <si>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</si>
  <si>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</si>
  <si>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</si>
  <si>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</si>
  <si>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</si>
  <si>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</si>
  <si>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</si>
  <si>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</si>
  <si>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</si>
  <si>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</si>
  <si>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</si>
  <si>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</si>
  <si>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</si>
  <si>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</si>
  <si>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</si>
  <si>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</si>
  <si>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</si>
  <si>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</si>
  <si>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</si>
  <si>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</si>
  <si>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</si>
  <si>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</si>
  <si>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</si>
  <si>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</si>
  <si>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</si>
  <si>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</si>
  <si>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</si>
  <si>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</si>
  <si>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</si>
  <si>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</si>
  <si>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</si>
  <si>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</si>
  <si>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</si>
  <si>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</si>
  <si>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</si>
  <si>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</si>
  <si>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</si>
  <si>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</si>
  <si>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</si>
  <si>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</si>
  <si>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</si>
  <si>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</si>
  <si>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</si>
  <si>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</si>
  <si>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</si>
  <si>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</si>
  <si>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</si>
  <si>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</si>
  <si>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</si>
  <si>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</si>
  <si>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</si>
  <si>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</si>
  <si>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</si>
  <si>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</si>
  <si>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</si>
  <si>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</si>
  <si>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</si>
  <si>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</si>
  <si>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</si>
  <si>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</si>
  <si>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</si>
  <si>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</si>
  <si>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</si>
  <si>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</si>
  <si>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</si>
  <si>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</si>
  <si>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</si>
  <si>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</si>
  <si>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</si>
  <si>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</si>
  <si>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</si>
  <si>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</si>
  <si>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</si>
  <si>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</si>
  <si>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</si>
  <si>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</si>
  <si>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</si>
  <si>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</si>
  <si>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</si>
  <si>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</si>
  <si>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</si>
  <si>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</si>
  <si>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</si>
  <si>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</si>
  <si>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</si>
  <si>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</si>
  <si>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</si>
  <si>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</si>
  <si>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</si>
  <si>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</si>
  <si>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</si>
  <si>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</si>
  <si>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</si>
  <si>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</si>
  <si>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</si>
  <si>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</si>
  <si>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</si>
  <si>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</si>
  <si>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</si>
  <si>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</si>
  <si>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</si>
  <si>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</si>
  <si>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</si>
  <si>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</si>
  <si>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</si>
  <si>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</si>
  <si>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</si>
  <si>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</si>
  <si>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</si>
  <si>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</si>
  <si>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</si>
  <si>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</si>
  <si>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</si>
  <si>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</si>
  <si>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</si>
  <si>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</si>
  <si>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</si>
  <si>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</si>
  <si>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</si>
  <si>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</si>
  <si>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</si>
  <si>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</si>
  <si>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</si>
  <si>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</si>
  <si>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</si>
  <si>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</si>
  <si>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</si>
  <si>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</si>
  <si>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</si>
  <si>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</si>
  <si>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</si>
  <si>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</si>
  <si>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</si>
  <si>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</si>
  <si>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</si>
  <si>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</si>
  <si>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</si>
  <si>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</si>
  <si>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</si>
  <si>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</si>
  <si>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</si>
  <si>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</si>
  <si>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</si>
  <si>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</si>
  <si>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</si>
  <si>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</si>
  <si>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</si>
  <si>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</si>
  <si>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</si>
  <si>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</si>
  <si>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</si>
  <si>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</si>
  <si>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</si>
  <si>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</si>
  <si>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</si>
  <si>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</si>
  <si>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</si>
  <si>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</si>
  <si>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</si>
  <si>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</si>
  <si>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</si>
  <si>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</si>
  <si>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</si>
  <si>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</si>
  <si>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</si>
  <si>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</si>
  <si>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</si>
  <si>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</si>
  <si>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</si>
  <si>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</si>
  <si>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</si>
  <si>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</si>
  <si>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</si>
  <si>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</si>
  <si>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</si>
  <si>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</si>
  <si>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</si>
  <si>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</si>
  <si>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</si>
  <si>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</si>
  <si>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</si>
  <si>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</si>
  <si>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</si>
  <si>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</si>
  <si>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</si>
  <si>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</si>
  <si>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</si>
  <si>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</si>
  <si>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</si>
  <si>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</si>
  <si>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</si>
  <si>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</si>
  <si>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</si>
  <si>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</si>
  <si>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</si>
  <si>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</si>
  <si>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</si>
  <si>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</si>
  <si>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</si>
  <si>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</si>
  <si>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</si>
  <si>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</si>
  <si>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</si>
  <si>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</si>
  <si>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</si>
  <si>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</si>
  <si>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</si>
  <si>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</si>
  <si>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</si>
  <si>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</si>
  <si>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</si>
  <si>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</si>
  <si>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</si>
  <si>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</si>
  <si>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</si>
  <si>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</si>
  <si>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</si>
  <si>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</si>
  <si>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</si>
  <si>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</si>
  <si>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</si>
  <si>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</si>
  <si>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</si>
  <si>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</si>
  <si>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</si>
  <si>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</si>
  <si>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</si>
  <si>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</si>
  <si>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</si>
  <si>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</si>
  <si>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</si>
  <si>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</si>
  <si>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</si>
  <si>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</si>
  <si>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</si>
  <si>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</si>
  <si>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</si>
  <si>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</si>
  <si>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</si>
  <si>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</si>
  <si>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</si>
  <si>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</si>
  <si>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</si>
  <si>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</si>
  <si>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</si>
  <si>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</si>
  <si>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</si>
  <si>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</si>
  <si>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</si>
  <si>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</si>
  <si>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</si>
  <si>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</si>
  <si>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</si>
  <si>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</si>
  <si>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</si>
  <si>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</si>
  <si>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</si>
  <si>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</si>
  <si>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</si>
  <si>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</si>
  <si>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</si>
  <si>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</si>
  <si>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</si>
  <si>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</si>
  <si>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</si>
  <si>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</si>
  <si>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</si>
  <si>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</si>
  <si>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</si>
  <si>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</si>
  <si>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</si>
  <si>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</si>
  <si>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</si>
  <si>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</si>
  <si>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</si>
  <si>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</si>
  <si>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</si>
  <si>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</si>
  <si>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</si>
  <si>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</si>
  <si>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</si>
  <si>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</si>
  <si>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</si>
  <si>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</si>
  <si>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</si>
  <si>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</si>
  <si>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</si>
  <si>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</si>
  <si>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</si>
  <si>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</si>
  <si>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</si>
  <si>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</si>
  <si>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</si>
  <si>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</si>
  <si>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</si>
  <si>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</si>
  <si>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</si>
  <si>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</si>
  <si>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</si>
  <si>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</si>
  <si>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</si>
  <si>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</si>
  <si>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</si>
  <si>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</si>
  <si>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</si>
  <si>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</si>
  <si>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</si>
  <si>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</si>
  <si>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</si>
  <si>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</si>
  <si>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</si>
  <si>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</si>
  <si>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</si>
  <si>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</si>
  <si>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</si>
  <si>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</si>
  <si>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</si>
  <si>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</si>
  <si>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</si>
  <si>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</si>
  <si>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</si>
  <si>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</si>
  <si>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</si>
  <si>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</si>
  <si>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</si>
  <si>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</si>
  <si>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</si>
  <si>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</si>
  <si>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</si>
  <si>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</si>
  <si>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</si>
  <si>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</si>
  <si>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</si>
  <si>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</si>
  <si>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</si>
  <si>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</si>
  <si>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</si>
  <si>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</si>
  <si>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</si>
  <si>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</si>
  <si>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</si>
  <si>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</si>
  <si>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</si>
  <si>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</si>
  <si>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</si>
  <si>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</si>
  <si>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</si>
  <si>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</si>
  <si>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</si>
  <si>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</si>
  <si>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</si>
  <si>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</si>
  <si>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</si>
  <si>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</si>
  <si>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</si>
  <si>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</si>
  <si>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</si>
  <si>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</si>
  <si>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</si>
  <si>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</si>
  <si>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</si>
  <si>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</si>
  <si>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</si>
  <si>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</si>
  <si>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</si>
  <si>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</si>
  <si>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</si>
  <si>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</si>
  <si>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</si>
  <si>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</si>
  <si>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</si>
  <si>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</si>
  <si>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</si>
  <si>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</si>
  <si>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</si>
  <si>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</si>
  <si>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</si>
  <si>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</si>
  <si>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</si>
  <si>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</si>
  <si>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</si>
  <si>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</si>
  <si>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</si>
  <si>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</si>
  <si>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</si>
  <si>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</si>
  <si>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</si>
  <si>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</si>
  <si>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</si>
  <si>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</si>
  <si>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</si>
  <si>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</si>
  <si>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</si>
  <si>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</si>
  <si>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</si>
  <si>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</si>
  <si>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</si>
  <si>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</si>
  <si>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</si>
  <si>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</si>
  <si>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</si>
  <si>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</si>
  <si>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</si>
  <si>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</si>
  <si>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</si>
  <si>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</si>
  <si>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</si>
  <si>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</si>
  <si>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</si>
  <si>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</si>
  <si>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</si>
  <si>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</si>
  <si>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</si>
  <si>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</si>
  <si>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</si>
  <si>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</si>
  <si>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</si>
  <si>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</si>
  <si>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</si>
  <si>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</si>
  <si>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</si>
  <si>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</si>
  <si>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</si>
  <si>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</si>
  <si>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</si>
  <si>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</si>
  <si>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</si>
  <si>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</si>
  <si>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</si>
  <si>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</si>
  <si>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</si>
  <si>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</si>
  <si>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</si>
  <si>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</si>
  <si>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</si>
  <si>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</si>
  <si>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</si>
  <si>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</si>
  <si>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</si>
  <si>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</si>
  <si>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</si>
  <si>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</si>
  <si>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</si>
  <si>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</si>
  <si>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</si>
  <si>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</si>
  <si>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</si>
  <si>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</si>
  <si>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</si>
  <si>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</si>
  <si>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</si>
  <si>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</si>
  <si>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</si>
  <si>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</si>
  <si>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</si>
  <si>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</si>
  <si>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</si>
  <si>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</si>
  <si>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</si>
  <si>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</si>
  <si>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</si>
  <si>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</si>
  <si>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</si>
  <si>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</si>
  <si>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</si>
  <si>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</si>
  <si>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</si>
  <si>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</si>
  <si>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</si>
  <si>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</si>
  <si>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</si>
  <si>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</si>
  <si>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</si>
  <si>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</si>
  <si>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</si>
  <si>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</si>
  <si>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</si>
  <si>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</si>
  <si>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</si>
  <si>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</si>
  <si>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</si>
  <si>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</si>
  <si>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</si>
  <si>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</si>
  <si>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</si>
  <si>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</si>
  <si>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</si>
  <si>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</si>
  <si>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</si>
  <si>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</si>
  <si>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</si>
  <si>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</si>
  <si>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</si>
  <si>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</si>
  <si>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</si>
  <si>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</si>
  <si>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</si>
  <si>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</si>
  <si>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</si>
  <si>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</si>
  <si>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</si>
  <si>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</si>
  <si>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</si>
  <si>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</si>
  <si>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</si>
  <si>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</si>
  <si>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</si>
  <si>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</si>
  <si>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</si>
  <si>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</si>
  <si>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</si>
  <si>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</si>
  <si>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</si>
  <si>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</si>
  <si>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</si>
  <si>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</si>
  <si>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</si>
  <si>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</si>
  <si>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</si>
  <si>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</si>
  <si>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</si>
  <si>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</si>
  <si>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</si>
  <si>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</si>
  <si>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</si>
  <si>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</si>
  <si>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</si>
  <si>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</si>
  <si>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</si>
  <si>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</si>
  <si>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</si>
  <si>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</si>
  <si>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</si>
  <si>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</si>
  <si>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</si>
  <si>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</si>
  <si>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</si>
  <si>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</si>
  <si>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</si>
  <si>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</si>
  <si>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</si>
  <si>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</si>
  <si>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</si>
  <si>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</si>
  <si>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</si>
  <si>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</si>
  <si>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</si>
  <si>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</si>
  <si>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</si>
  <si>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</si>
  <si>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</si>
  <si>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</si>
  <si>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</si>
  <si>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</si>
  <si>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</si>
  <si>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</si>
  <si>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</si>
  <si>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</si>
  <si>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</si>
  <si>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</si>
  <si>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</si>
  <si>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</si>
  <si>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</si>
  <si>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</si>
  <si>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</si>
  <si>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</si>
  <si>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</si>
  <si>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</si>
  <si>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</si>
  <si>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</si>
  <si>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</si>
  <si>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</si>
  <si>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</si>
  <si>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</si>
  <si>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</si>
  <si>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</si>
  <si>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</si>
  <si>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</si>
  <si>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</si>
  <si>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</si>
  <si>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</si>
  <si>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</si>
  <si>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</si>
  <si>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</si>
  <si>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</si>
  <si>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</si>
  <si>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</si>
  <si>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</si>
  <si>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</si>
  <si>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</si>
  <si>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</si>
  <si>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</si>
  <si>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</si>
  <si>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</si>
  <si>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</si>
  <si>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</si>
  <si>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</si>
  <si>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</si>
  <si>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</si>
  <si>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</si>
  <si>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</si>
  <si>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</si>
  <si>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</si>
  <si>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</si>
  <si>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</si>
  <si>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</si>
  <si>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</si>
  <si>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</si>
  <si>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</si>
  <si>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</si>
  <si>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</si>
  <si>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</si>
  <si>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</si>
  <si>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</si>
  <si>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</si>
  <si>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</si>
  <si>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</si>
  <si>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</si>
  <si>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</si>
  <si>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</si>
  <si>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</si>
  <si>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</si>
  <si>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</si>
  <si>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</si>
  <si>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</si>
  <si>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</si>
  <si>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</si>
  <si>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</si>
  <si>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</si>
  <si>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</si>
  <si>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</si>
  <si>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</si>
  <si>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</si>
  <si>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</si>
  <si>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</si>
  <si>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</si>
  <si>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</si>
  <si>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</si>
  <si>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</si>
  <si>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</si>
  <si>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</si>
  <si>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</si>
  <si>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</si>
  <si>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</si>
  <si>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</si>
  <si>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</si>
  <si>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</si>
  <si>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</si>
  <si>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</si>
  <si>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</si>
  <si>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</si>
  <si>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</si>
  <si>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</si>
  <si>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</si>
  <si>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</si>
  <si>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</si>
  <si>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</si>
  <si>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</si>
  <si>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</si>
  <si>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</si>
  <si>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</si>
  <si>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</si>
  <si>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</si>
  <si>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</si>
  <si>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</si>
  <si>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</si>
  <si>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</si>
  <si>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</si>
  <si>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</si>
  <si>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</si>
  <si>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</si>
  <si>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</si>
  <si>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</si>
  <si>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</si>
  <si>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</si>
  <si>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</si>
  <si>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</si>
  <si>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</si>
  <si>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</si>
  <si>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</si>
  <si>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</si>
  <si>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</si>
  <si>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</si>
  <si>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</si>
  <si>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</si>
  <si>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</si>
  <si>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</si>
  <si>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</si>
  <si>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</si>
  <si>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</si>
  <si>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</si>
  <si>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</si>
  <si>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</si>
  <si>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</si>
  <si>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</si>
  <si>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</si>
  <si>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</si>
  <si>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</si>
  <si>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</si>
  <si>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</si>
  <si>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</si>
  <si>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</si>
  <si>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</si>
  <si>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</si>
  <si>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</si>
  <si>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</si>
  <si>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</si>
  <si>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</si>
  <si>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</si>
  <si>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</si>
  <si>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</si>
  <si>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</si>
  <si>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</si>
  <si>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</si>
  <si>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</si>
  <si>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</si>
  <si>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</si>
  <si>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</si>
  <si>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</si>
  <si>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</si>
  <si>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</si>
  <si>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</si>
  <si>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</si>
  <si>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</si>
  <si>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</si>
  <si>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</si>
  <si>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</si>
  <si>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</si>
  <si>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</si>
  <si>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</si>
  <si>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</si>
  <si>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</si>
  <si>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</si>
  <si>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</si>
  <si>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</si>
  <si>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</si>
  <si>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</si>
  <si>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</si>
  <si>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</si>
  <si>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</si>
  <si>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</si>
  <si>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</si>
  <si>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</si>
  <si>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</si>
  <si>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</si>
  <si>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</si>
  <si>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</si>
  <si>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</si>
  <si>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</si>
  <si>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</si>
  <si>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</si>
  <si>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</si>
  <si>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</si>
  <si>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</si>
  <si>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</si>
  <si>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</si>
  <si>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</si>
  <si>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</si>
  <si>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</si>
  <si>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</si>
  <si>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</si>
  <si>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</si>
  <si>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</si>
  <si>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</si>
  <si>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</si>
  <si>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</si>
  <si>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</si>
  <si>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</si>
  <si>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</si>
  <si>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</si>
  <si>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</si>
  <si>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</si>
  <si>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</si>
  <si>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</si>
  <si>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</si>
  <si>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</si>
  <si>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</si>
  <si>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</si>
  <si>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</si>
  <si>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</si>
  <si>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</si>
  <si>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</si>
  <si>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</si>
  <si>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</si>
  <si>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</si>
  <si>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</si>
  <si>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</si>
  <si>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</si>
  <si>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</si>
  <si>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</si>
  <si>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</si>
  <si>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</si>
  <si>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</si>
  <si>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</si>
  <si>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</si>
  <si>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</si>
  <si>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</si>
  <si>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</si>
  <si>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</si>
  <si>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</si>
  <si>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</si>
  <si>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</si>
  <si>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</si>
  <si>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</si>
  <si>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</si>
  <si>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</si>
  <si>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</si>
  <si>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</si>
  <si>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</si>
  <si>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</si>
  <si>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</si>
  <si>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</si>
  <si>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</si>
  <si>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</si>
  <si>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</si>
  <si>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</si>
  <si>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</si>
  <si>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</si>
  <si>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</si>
  <si>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</si>
  <si>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</si>
  <si>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</si>
  <si>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</si>
  <si>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</si>
  <si>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</si>
  <si>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</si>
  <si>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</si>
  <si>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</si>
  <si>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</si>
  <si>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</si>
  <si>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</si>
  <si>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</si>
  <si>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</si>
  <si>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</si>
  <si>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</si>
  <si>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</si>
  <si>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</si>
  <si>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</si>
  <si>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</si>
  <si>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</si>
  <si>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</si>
  <si>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</si>
  <si>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</si>
  <si>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</si>
  <si>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</si>
  <si>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</si>
  <si>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</si>
  <si>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</si>
  <si>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</si>
  <si>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</si>
  <si>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</si>
  <si>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</si>
  <si>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</si>
  <si>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</si>
  <si>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</si>
  <si>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</si>
  <si>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</si>
  <si>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</si>
  <si>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</si>
  <si>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</si>
  <si>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</si>
  <si>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</si>
  <si>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</si>
  <si>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</si>
  <si>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</si>
  <si>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</si>
  <si>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</si>
  <si>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</si>
  <si>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</si>
  <si>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</si>
  <si>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</si>
  <si>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</si>
  <si>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</si>
  <si>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</si>
  <si>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</si>
  <si>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</si>
  <si>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</si>
  <si>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</si>
  <si>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</si>
  <si>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</si>
  <si>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</si>
  <si>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</si>
  <si>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</si>
  <si>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</si>
  <si>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</si>
  <si>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</si>
  <si>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</si>
  <si>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</si>
  <si>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</si>
  <si>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</si>
  <si>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</si>
  <si>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</si>
  <si>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</si>
  <si>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</si>
  <si>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</si>
  <si>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</si>
  <si>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</si>
  <si>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</si>
  <si>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</si>
  <si>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</si>
  <si>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</si>
  <si>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</si>
  <si>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</si>
  <si>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</si>
  <si>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</si>
  <si>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</si>
  <si>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</si>
  <si>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</si>
  <si>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</si>
  <si>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</si>
  <si>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</si>
  <si>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</si>
  <si>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</si>
  <si>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</si>
  <si>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</si>
  <si>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</si>
  <si>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</si>
  <si>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</si>
  <si>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</si>
  <si>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</si>
  <si>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</si>
  <si>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</si>
  <si>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</si>
  <si>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</si>
  <si>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</si>
  <si>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</si>
  <si>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</si>
  <si>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</si>
  <si>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</si>
  <si>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</si>
  <si>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</si>
  <si>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</si>
  <si>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</si>
  <si>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</si>
  <si>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</si>
  <si>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</si>
  <si>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</si>
  <si>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</si>
  <si>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</si>
  <si>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</si>
  <si>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</si>
  <si>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</si>
  <si>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</si>
  <si>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</si>
  <si>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</si>
  <si>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</si>
  <si>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</si>
  <si>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</si>
  <si>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</si>
  <si>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</si>
  <si>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</si>
  <si>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</si>
  <si>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</si>
  <si>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</si>
  <si>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</si>
  <si>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</si>
  <si>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</si>
  <si>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</si>
  <si>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</si>
  <si>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</si>
  <si>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</si>
  <si>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</si>
  <si>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</si>
  <si>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</si>
  <si>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</si>
  <si>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</si>
  <si>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</si>
  <si>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</si>
  <si>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</si>
  <si>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</si>
  <si>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</si>
  <si>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</si>
  <si>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</si>
  <si>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</si>
  <si>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</si>
  <si>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</si>
  <si>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</si>
  <si>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</si>
  <si>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</si>
  <si>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</si>
  <si>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</si>
  <si>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</si>
  <si>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</si>
  <si>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</si>
  <si>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</si>
  <si>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</si>
  <si>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</si>
  <si>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</si>
  <si>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</si>
  <si>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</si>
  <si>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</si>
  <si>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</si>
  <si>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</si>
  <si>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</si>
  <si>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</si>
  <si>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</si>
  <si>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</si>
  <si>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</si>
  <si>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</si>
  <si>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</si>
  <si>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</si>
  <si>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</si>
  <si>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</si>
  <si>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</si>
  <si>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</si>
  <si>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</si>
  <si>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</si>
  <si>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</si>
  <si>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</si>
  <si>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</si>
  <si>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</si>
  <si>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</si>
  <si>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</si>
  <si>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</si>
  <si>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</si>
  <si>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</si>
  <si>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</si>
  <si>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</si>
  <si>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</si>
  <si>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</si>
  <si>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</si>
  <si>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</si>
  <si>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</si>
  <si>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</si>
  <si>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</si>
  <si>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</si>
  <si>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</si>
  <si>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</si>
  <si>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</si>
  <si>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</si>
  <si>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</si>
  <si>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</si>
  <si>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</si>
  <si>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</si>
  <si>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</si>
  <si>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</si>
  <si>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</si>
  <si>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</si>
  <si>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</si>
  <si>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</si>
  <si>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</si>
  <si>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</si>
  <si>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</si>
  <si>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</si>
  <si>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</si>
  <si>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</si>
  <si>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</si>
  <si>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</si>
  <si>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</si>
  <si>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</si>
  <si>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</si>
  <si>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</si>
  <si>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</si>
  <si>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</si>
  <si>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</si>
  <si>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</si>
  <si>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</si>
  <si>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</si>
  <si>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</si>
  <si>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</si>
  <si>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</si>
  <si>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</si>
  <si>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</si>
  <si>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</si>
  <si>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</si>
  <si>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</si>
  <si>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</si>
  <si>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</si>
  <si>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</si>
  <si>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</si>
  <si>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</si>
  <si>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</si>
  <si>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</si>
  <si>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</si>
  <si>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</si>
  <si>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</si>
  <si>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</si>
  <si>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</si>
  <si>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</si>
  <si>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</si>
  <si>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</si>
  <si>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</si>
  <si>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</si>
  <si>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</si>
  <si>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</si>
  <si>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</si>
  <si>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</si>
  <si>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</si>
  <si>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</si>
  <si>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</si>
  <si>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</si>
  <si>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</si>
  <si>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</si>
  <si>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</si>
  <si>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</si>
  <si>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</si>
  <si>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</si>
  <si>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</si>
  <si>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</si>
  <si>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</si>
  <si>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</si>
  <si>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</si>
  <si>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</si>
  <si>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</si>
  <si>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</si>
  <si>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</si>
  <si>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</si>
  <si>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</si>
  <si>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</si>
  <si>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</si>
  <si>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</si>
  <si>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</si>
  <si>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</si>
  <si>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</si>
  <si>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</si>
  <si>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</si>
  <si>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</si>
  <si>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</si>
  <si>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</si>
  <si>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</si>
  <si>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</si>
  <si>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</si>
  <si>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</si>
  <si>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</si>
  <si>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</si>
  <si>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</si>
  <si>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</si>
  <si>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</si>
  <si>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</si>
  <si>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</si>
  <si>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</si>
  <si>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</si>
  <si>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</si>
  <si>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</si>
  <si>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</si>
  <si>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</si>
  <si>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</si>
  <si>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</si>
  <si>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</si>
  <si>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</si>
  <si>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</si>
  <si>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</si>
  <si>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</si>
  <si>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</si>
  <si>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</si>
  <si>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</si>
  <si>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</si>
  <si>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</si>
  <si>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</si>
  <si>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</si>
  <si>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</si>
  <si>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</si>
  <si>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</si>
  <si>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</si>
  <si>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</si>
  <si>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</si>
  <si>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</si>
  <si>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</si>
  <si>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</si>
  <si>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</si>
  <si>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</si>
  <si>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</si>
  <si>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</si>
  <si>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</si>
  <si>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</si>
  <si>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</si>
  <si>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</si>
  <si>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</si>
  <si>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</si>
  <si>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</si>
  <si>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</si>
  <si>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</si>
  <si>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</si>
  <si>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</si>
  <si>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</si>
  <si>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</si>
  <si>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</si>
  <si>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</si>
  <si>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</si>
  <si>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</si>
  <si>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</si>
  <si>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</si>
  <si>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</si>
  <si>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</si>
  <si>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</si>
  <si>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</si>
  <si>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</si>
  <si>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</si>
  <si>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</si>
  <si>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</si>
  <si>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</si>
  <si>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</si>
  <si>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</si>
  <si>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</si>
  <si>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</si>
  <si>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</si>
  <si>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</si>
  <si>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</si>
  <si>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</si>
  <si>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</si>
  <si>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</si>
  <si>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</si>
  <si>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</si>
  <si>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</si>
  <si>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</si>
  <si>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</si>
  <si>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</si>
  <si>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</si>
  <si>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</si>
  <si>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</si>
  <si>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</si>
  <si>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</si>
  <si>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</si>
  <si>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</si>
  <si>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</si>
  <si>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</si>
  <si>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</si>
  <si>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</si>
  <si>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</si>
  <si>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</si>
  <si>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</si>
  <si>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</si>
  <si>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</si>
  <si>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</si>
  <si>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</si>
  <si>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</si>
  <si>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</si>
  <si>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</si>
  <si>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</si>
  <si>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</si>
  <si>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</si>
  <si>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</si>
  <si>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</si>
  <si>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</si>
  <si>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</si>
  <si>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</si>
  <si>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</si>
  <si>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</si>
  <si>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</si>
  <si>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</si>
  <si>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</si>
  <si>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</si>
  <si>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</si>
  <si>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</si>
  <si>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</si>
  <si>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</si>
  <si>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</si>
  <si>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</si>
  <si>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</si>
  <si>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</si>
  <si>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</si>
  <si>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</si>
  <si>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</si>
  <si>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</si>
  <si>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</si>
  <si>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</si>
  <si>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</si>
  <si>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</si>
  <si>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</si>
  <si>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</si>
  <si>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</si>
  <si>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</si>
  <si>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</si>
  <si>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</si>
  <si>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</si>
  <si>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</si>
  <si>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</si>
  <si>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</si>
  <si>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</si>
  <si>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</si>
  <si>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</si>
  <si>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</si>
  <si>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</si>
  <si>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</si>
  <si>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</si>
  <si>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</si>
  <si>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</si>
  <si>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</si>
  <si>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</si>
  <si>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</si>
  <si>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</si>
  <si>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</si>
  <si>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</si>
  <si>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</si>
  <si>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</si>
  <si>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</si>
  <si>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</si>
  <si>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</si>
  <si>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</si>
  <si>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</si>
  <si>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</si>
  <si>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</si>
  <si>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</si>
  <si>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</si>
  <si>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</si>
  <si>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</si>
  <si>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</si>
  <si>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</si>
  <si>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</si>
  <si>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</si>
  <si>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</si>
  <si>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</si>
  <si>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</si>
  <si>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</si>
  <si>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</si>
  <si>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</si>
  <si>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</si>
  <si>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</si>
  <si>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</si>
  <si>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</si>
  <si>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</si>
  <si>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</si>
  <si>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</si>
  <si>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</si>
  <si>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</si>
  <si>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</si>
  <si>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</si>
  <si>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</si>
  <si>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</si>
  <si>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</si>
  <si>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</si>
  <si>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</si>
  <si>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</si>
  <si>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</si>
  <si>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</si>
  <si>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</si>
  <si>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</si>
  <si>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</si>
  <si>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</si>
  <si>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</si>
  <si>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</si>
  <si>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</si>
  <si>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</si>
  <si>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</si>
  <si>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</si>
  <si>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</si>
  <si>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</si>
  <si>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</si>
  <si>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</si>
  <si>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</si>
  <si>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</si>
  <si>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</si>
  <si>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</si>
  <si>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</si>
  <si>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</si>
  <si>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</si>
  <si>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</si>
  <si>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</si>
  <si>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</si>
  <si>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</si>
  <si>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</si>
  <si>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</si>
  <si>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</si>
  <si>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</si>
  <si>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</si>
  <si>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</si>
  <si>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</si>
  <si>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</si>
  <si>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</si>
  <si>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</si>
  <si>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</si>
  <si>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</si>
  <si>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</si>
  <si>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</si>
  <si>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</si>
  <si>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</si>
  <si>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</si>
  <si>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</si>
  <si>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</si>
  <si>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</si>
  <si>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</si>
  <si>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</si>
  <si>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</si>
  <si>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</si>
  <si>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</si>
  <si>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</si>
  <si>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</si>
  <si>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</si>
  <si>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</si>
  <si>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</si>
  <si>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</si>
  <si>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</si>
  <si>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</si>
  <si>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</si>
  <si>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</si>
  <si>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</si>
  <si>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</si>
  <si>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</si>
  <si>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</si>
  <si>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</si>
  <si>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</si>
  <si>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</si>
  <si>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</si>
  <si>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</si>
  <si>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</si>
  <si>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</si>
  <si>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</si>
  <si>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</si>
  <si>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</si>
  <si>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</si>
  <si>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</si>
  <si>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</si>
  <si>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</si>
  <si>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</si>
  <si>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</si>
  <si>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</si>
  <si>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</si>
  <si>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</si>
  <si>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</si>
  <si>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</si>
  <si>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</si>
  <si>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</si>
  <si>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</si>
  <si>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</si>
  <si>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</si>
  <si>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</si>
  <si>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</si>
  <si>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</si>
  <si>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</si>
  <si>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</si>
  <si>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</si>
  <si>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</si>
  <si>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</si>
  <si>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</si>
  <si>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</si>
  <si>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</si>
  <si>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</si>
  <si>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</si>
  <si>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</si>
  <si>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</si>
  <si>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</si>
  <si>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</si>
  <si>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</si>
  <si>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</si>
  <si>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</si>
  <si>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</si>
  <si>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</si>
  <si>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</si>
  <si>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</si>
  <si>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</si>
  <si>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</si>
  <si>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</si>
  <si>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</si>
  <si>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</si>
  <si>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</si>
  <si>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</si>
  <si>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</si>
  <si>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</si>
  <si>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</si>
  <si>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</si>
  <si>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</si>
  <si>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</si>
  <si>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</si>
  <si>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</si>
  <si>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</si>
  <si>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</si>
  <si>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</si>
  <si>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</si>
  <si>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</si>
  <si>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</si>
  <si>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</si>
  <si>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</si>
  <si>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</si>
  <si>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</si>
  <si>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</si>
  <si>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</si>
  <si>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</si>
  <si>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</si>
  <si>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</si>
  <si>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</si>
  <si>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</si>
  <si>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</si>
  <si>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</si>
  <si>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</si>
  <si>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</si>
  <si>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</si>
  <si>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</si>
  <si>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</si>
  <si>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</si>
  <si>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</si>
  <si>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</si>
  <si>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</si>
  <si>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</si>
  <si>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</si>
  <si>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</si>
  <si>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</si>
  <si>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</si>
  <si>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</si>
  <si>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</si>
  <si>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</si>
  <si>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</si>
  <si>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</si>
  <si>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</si>
  <si>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</si>
  <si>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</si>
  <si>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</si>
  <si>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</si>
  <si>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</si>
  <si>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</si>
  <si>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</si>
  <si>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</si>
  <si>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</si>
  <si>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</si>
  <si>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</si>
  <si>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</si>
  <si>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</si>
  <si>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</si>
  <si>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</si>
  <si>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</si>
  <si>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</si>
  <si>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</si>
  <si>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</si>
  <si>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</si>
  <si>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</si>
  <si>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</si>
  <si>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</si>
  <si>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</si>
  <si>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</si>
  <si>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</si>
  <si>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</si>
  <si>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</si>
  <si>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</si>
  <si>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</si>
  <si>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</si>
  <si>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</si>
  <si>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</si>
  <si>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</si>
  <si>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</si>
  <si>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</si>
  <si>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</si>
  <si>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</si>
  <si>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</si>
  <si>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</si>
  <si>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</si>
  <si>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</si>
  <si>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</si>
  <si>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</si>
  <si>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</si>
  <si>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</si>
  <si>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</si>
  <si>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</si>
  <si>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</si>
  <si>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</si>
  <si>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</si>
  <si>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</si>
  <si>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</si>
  <si>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</si>
  <si>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</si>
  <si>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</si>
  <si>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</si>
  <si>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</si>
  <si>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</si>
  <si>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</si>
  <si>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</si>
  <si>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</si>
  <si>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</si>
  <si>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</si>
  <si>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</si>
  <si>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</si>
  <si>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</si>
  <si>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</si>
  <si>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</si>
  <si>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</si>
  <si>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</si>
  <si>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</si>
  <si>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</si>
  <si>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</si>
  <si>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</si>
  <si>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</si>
  <si>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</si>
  <si>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</si>
  <si>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</si>
  <si>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</si>
  <si>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</si>
  <si>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</si>
  <si>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</si>
  <si>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</si>
  <si>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</si>
  <si>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</si>
  <si>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</si>
  <si>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</si>
  <si>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</si>
  <si>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</si>
  <si>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</si>
  <si>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</si>
  <si>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</si>
  <si>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</si>
  <si>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</si>
  <si>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</si>
  <si>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</si>
  <si>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</si>
  <si>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</si>
  <si>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</si>
  <si>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</si>
  <si>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</si>
  <si>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</si>
  <si>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</si>
  <si>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</si>
  <si>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</si>
  <si>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</si>
  <si>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</si>
  <si>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</si>
  <si>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</si>
  <si>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</si>
  <si>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</si>
  <si>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</si>
  <si>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</si>
  <si>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</si>
  <si>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</si>
  <si>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</si>
  <si>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</si>
  <si>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</si>
  <si>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</si>
  <si>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</si>
  <si>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</si>
  <si>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</si>
  <si>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</si>
  <si>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</si>
  <si>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</si>
  <si>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</si>
  <si>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</si>
  <si>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</si>
  <si>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</si>
  <si>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</si>
  <si>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</si>
  <si>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</si>
  <si>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</si>
  <si>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</si>
  <si>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</si>
  <si>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</si>
  <si>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</si>
  <si>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</si>
  <si>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</si>
  <si>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</si>
  <si>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</si>
  <si>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</si>
  <si>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</si>
  <si>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</si>
  <si>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</si>
  <si>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</si>
  <si>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</si>
  <si>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</si>
  <si>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</si>
  <si>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</si>
  <si>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</si>
  <si>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</si>
  <si>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</si>
  <si>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</si>
  <si>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</si>
  <si>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</si>
  <si>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</si>
  <si>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</si>
  <si>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</si>
  <si>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</si>
  <si>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</si>
  <si>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</si>
  <si>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</si>
  <si>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</si>
  <si>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</si>
  <si>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</si>
  <si>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</si>
  <si>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</si>
  <si>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</si>
  <si>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</si>
  <si>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</si>
  <si>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</si>
  <si>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</si>
  <si>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</si>
  <si>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</si>
  <si>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</si>
  <si>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</si>
  <si>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</si>
  <si>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</si>
  <si>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</si>
  <si>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</si>
  <si>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</si>
  <si>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</si>
  <si>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</si>
  <si>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</si>
  <si>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</si>
  <si>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</si>
  <si>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</si>
  <si>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</si>
  <si>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</si>
  <si>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</si>
  <si>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</si>
  <si>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</si>
  <si>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</si>
  <si>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</si>
  <si>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</si>
  <si>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</si>
  <si>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</si>
  <si>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</si>
  <si>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</si>
  <si>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</si>
  <si>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</si>
  <si>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</si>
  <si>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</si>
  <si>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</si>
  <si>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</si>
  <si>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</si>
  <si>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</si>
  <si>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</si>
  <si>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</si>
  <si>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</si>
  <si>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</si>
  <si>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</si>
  <si>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</si>
  <si>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</si>
  <si>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</si>
  <si>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</si>
  <si>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</si>
  <si>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</si>
  <si>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</si>
  <si>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</si>
  <si>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</si>
  <si>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</si>
  <si>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</si>
  <si>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</si>
  <si>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</si>
  <si>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</si>
  <si>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</si>
  <si>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</si>
  <si>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</si>
  <si>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</si>
  <si>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</si>
  <si>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</si>
  <si>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</si>
  <si>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</si>
  <si>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</si>
  <si>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</si>
  <si>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</si>
  <si>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</si>
  <si>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</si>
  <si>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</si>
  <si>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</si>
  <si>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</si>
  <si>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</si>
  <si>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</si>
  <si>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</si>
  <si>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</si>
  <si>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</si>
  <si>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</si>
  <si>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</si>
  <si>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</si>
  <si>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</si>
  <si>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</si>
  <si>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</si>
  <si>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</si>
  <si>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</si>
  <si>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</si>
  <si>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</si>
  <si>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</si>
  <si>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</si>
  <si>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</si>
  <si>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</si>
  <si>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</si>
  <si>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</si>
  <si>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</si>
  <si>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</si>
  <si>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</si>
  <si>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</si>
  <si>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</si>
  <si>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</si>
  <si>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</si>
  <si>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</si>
  <si>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</si>
  <si>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</si>
  <si>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</si>
  <si>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</si>
  <si>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</si>
  <si>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</si>
  <si>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</si>
  <si>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</si>
  <si>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</si>
  <si>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</si>
  <si>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</si>
  <si>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</si>
  <si>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</si>
  <si>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</si>
  <si>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</si>
  <si>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</si>
  <si>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</si>
  <si>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</si>
  <si>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</si>
  <si>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</si>
  <si>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</si>
  <si>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</si>
  <si>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</si>
  <si>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</si>
  <si>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</si>
  <si>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</si>
  <si>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</si>
  <si>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</si>
  <si>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</si>
  <si>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</si>
  <si>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</si>
  <si>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</si>
  <si>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</si>
  <si>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</si>
  <si>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</si>
  <si>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</si>
  <si>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</si>
  <si>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</si>
  <si>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</si>
  <si>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</si>
  <si>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</si>
  <si>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</si>
  <si>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</si>
  <si>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</si>
  <si>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</si>
  <si>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</si>
  <si>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</si>
  <si>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</si>
  <si>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</si>
  <si>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</si>
  <si>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</si>
  <si>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</si>
  <si>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</si>
  <si>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</si>
  <si>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</si>
  <si>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</si>
  <si>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</si>
  <si>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</si>
  <si>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</si>
  <si>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</si>
  <si>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</si>
  <si>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</si>
  <si>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</si>
  <si>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</si>
  <si>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</si>
  <si>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</si>
  <si>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</si>
  <si>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</si>
  <si>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</si>
  <si>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</si>
  <si>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</si>
  <si>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</si>
  <si>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</si>
  <si>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</si>
  <si>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</si>
  <si>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</si>
  <si>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</si>
  <si>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</si>
  <si>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</si>
  <si>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</si>
  <si>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</si>
  <si>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</si>
  <si>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</si>
  <si>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</si>
  <si>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</si>
  <si>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</si>
  <si>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</si>
  <si>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</si>
  <si>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</si>
  <si>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</si>
  <si>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</si>
  <si>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</si>
  <si>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</si>
  <si>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</si>
  <si>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</si>
  <si>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</si>
  <si>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</si>
  <si>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</si>
  <si>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</si>
  <si>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</si>
  <si>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</si>
  <si>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</si>
  <si>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</si>
  <si>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</si>
  <si>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</si>
  <si>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</si>
  <si>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</si>
  <si>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</si>
  <si>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</si>
  <si>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</si>
  <si>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</si>
  <si>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</si>
  <si>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</si>
  <si>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</si>
  <si>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</si>
  <si>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</si>
  <si>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</si>
  <si>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</si>
  <si>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</si>
  <si>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</si>
  <si>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</si>
  <si>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</si>
  <si>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</si>
  <si>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</si>
  <si>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</si>
  <si>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</si>
  <si>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</si>
  <si>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</si>
  <si>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</si>
  <si>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</si>
  <si>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</si>
  <si>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</si>
  <si>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</si>
  <si>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</si>
  <si>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</si>
  <si>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</si>
  <si>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</si>
  <si>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</si>
  <si>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</si>
  <si>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</si>
  <si>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</si>
  <si>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</si>
  <si>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</si>
  <si>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</si>
  <si>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</si>
  <si>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</si>
  <si>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</si>
  <si>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</si>
  <si>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</si>
  <si>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</si>
  <si>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</si>
  <si>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</si>
  <si>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</si>
  <si>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</si>
  <si>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</si>
  <si>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</si>
  <si>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</si>
  <si>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</si>
  <si>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</si>
  <si>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</si>
  <si>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</si>
  <si>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</si>
  <si>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</si>
  <si>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</si>
  <si>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</si>
  <si>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</si>
  <si>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</si>
  <si>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</si>
  <si>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</si>
  <si>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</si>
  <si>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</si>
  <si>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</si>
  <si>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</si>
  <si>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</si>
  <si>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</si>
  <si>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</si>
  <si>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</si>
  <si>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</si>
  <si>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</si>
  <si>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</si>
  <si>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</si>
  <si>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</si>
  <si>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</si>
  <si>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</si>
  <si>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</si>
  <si>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</si>
  <si>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</si>
  <si>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</si>
  <si>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</si>
  <si>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</si>
  <si>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</si>
  <si>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</si>
  <si>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</si>
  <si>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</si>
  <si>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</si>
  <si>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</si>
  <si>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</si>
  <si>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</si>
  <si>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</si>
  <si>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</si>
  <si>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</si>
  <si>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</si>
  <si>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</si>
  <si>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</si>
  <si>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</si>
  <si>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</si>
  <si>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</si>
  <si>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</si>
  <si>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</si>
  <si>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</si>
  <si>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</si>
  <si>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</si>
  <si>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</si>
  <si>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</si>
  <si>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</si>
  <si>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</si>
  <si>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</si>
  <si>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</si>
  <si>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</si>
  <si>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</si>
  <si>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</si>
  <si>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</si>
  <si>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</si>
  <si>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</si>
  <si>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</si>
  <si>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</si>
  <si>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</si>
  <si>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</si>
  <si>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</si>
  <si>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</si>
  <si>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</si>
  <si>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</si>
  <si>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</si>
  <si>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</si>
  <si>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</si>
  <si>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</si>
  <si>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</si>
  <si>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</si>
  <si>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</si>
  <si>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</si>
  <si>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</si>
  <si>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</si>
  <si>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</si>
  <si>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</si>
  <si>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</si>
  <si>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</si>
  <si>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</si>
  <si>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</si>
  <si>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</si>
  <si>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</si>
  <si>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</si>
  <si>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</si>
  <si>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</si>
  <si>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</si>
  <si>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</si>
  <si>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</si>
  <si>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</si>
  <si>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</si>
  <si>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</si>
  <si>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</si>
  <si>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</si>
  <si>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</si>
  <si>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</si>
  <si>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</si>
  <si>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</si>
  <si>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</si>
  <si>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</si>
  <si>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</si>
  <si>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</si>
  <si>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</si>
  <si>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</si>
  <si>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</si>
  <si>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</si>
  <si>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</si>
  <si>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</si>
  <si>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</si>
  <si>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</si>
  <si>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</si>
  <si>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</si>
  <si>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</si>
  <si>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</si>
  <si>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</si>
  <si>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</si>
  <si>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</si>
  <si>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</si>
  <si>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</si>
  <si>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</si>
  <si>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</si>
  <si>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</si>
  <si>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</si>
  <si>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</si>
  <si>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</si>
  <si>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</si>
  <si>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</si>
  <si>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</si>
  <si>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</si>
  <si>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</si>
  <si>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</si>
  <si>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</si>
  <si>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</si>
  <si>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</si>
  <si>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</si>
  <si>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</si>
  <si>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</si>
  <si>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</si>
  <si>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</si>
  <si>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</si>
  <si>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</si>
  <si>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</si>
  <si>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</si>
  <si>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</si>
  <si>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</si>
  <si>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</si>
  <si>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</si>
  <si>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</si>
  <si>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</si>
  <si>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</si>
  <si>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</si>
  <si>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</si>
  <si>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</si>
  <si>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</si>
  <si>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</si>
  <si>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</si>
  <si>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</si>
  <si>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</si>
  <si>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</si>
  <si>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</si>
  <si>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</si>
  <si>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</si>
  <si>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</si>
  <si>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</si>
  <si>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</si>
  <si>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</si>
  <si>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</si>
  <si>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</si>
  <si>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</si>
  <si>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</si>
  <si>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</si>
  <si>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</si>
  <si>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</si>
  <si>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</si>
  <si>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</si>
  <si>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</si>
  <si>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</si>
  <si>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</si>
  <si>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</si>
  <si>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</si>
  <si>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</si>
  <si>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</si>
  <si>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</si>
  <si>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</si>
  <si>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</si>
  <si>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</si>
  <si>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</si>
  <si>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</si>
  <si>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</si>
  <si>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</si>
  <si>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</si>
  <si>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</si>
  <si>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</si>
  <si>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</si>
  <si>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</si>
  <si>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</si>
  <si>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</si>
  <si>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</si>
  <si>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</si>
  <si>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</si>
  <si>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</si>
  <si>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</si>
  <si>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</si>
  <si>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</si>
  <si>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</si>
  <si>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</si>
  <si>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</si>
  <si>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</si>
  <si>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</si>
  <si>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</si>
  <si>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</si>
  <si>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</si>
  <si>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</si>
  <si>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</si>
  <si>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</si>
  <si>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</si>
  <si>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</si>
  <si>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</si>
  <si>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</si>
  <si>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</si>
  <si>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</si>
  <si>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</si>
  <si>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</si>
  <si>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</si>
  <si>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</si>
  <si>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</si>
  <si>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</si>
  <si>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</si>
  <si>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</si>
  <si>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</si>
  <si>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</si>
  <si>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</si>
  <si>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</si>
  <si>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</si>
  <si>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</si>
  <si>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</si>
  <si>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</si>
  <si>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</si>
  <si>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</si>
  <si>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</si>
  <si>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</si>
  <si>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</si>
  <si>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</si>
  <si>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</si>
  <si>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</si>
  <si>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</si>
  <si>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</si>
  <si>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</si>
  <si>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</si>
  <si>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</si>
  <si>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</si>
  <si>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</si>
  <si>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</si>
  <si>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</si>
  <si>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</si>
  <si>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</si>
  <si>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</si>
  <si>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</si>
  <si>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</si>
  <si>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</si>
  <si>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</si>
  <si>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</si>
  <si>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</si>
  <si>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</si>
  <si>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</si>
  <si>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</si>
  <si>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</si>
  <si>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</si>
  <si>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</si>
  <si>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</si>
  <si>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</si>
  <si>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</si>
  <si>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</si>
  <si>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</si>
  <si>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</si>
  <si>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</si>
  <si>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</si>
  <si>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</si>
  <si>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</si>
  <si>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</si>
  <si>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</si>
  <si>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</si>
  <si>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</si>
  <si>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</si>
  <si>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</si>
  <si>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</si>
  <si>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</si>
  <si>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</si>
  <si>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</si>
  <si>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</si>
  <si>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</si>
  <si>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</si>
  <si>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</si>
  <si>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</si>
  <si>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</si>
  <si>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</si>
  <si>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</si>
  <si>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</si>
  <si>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</si>
  <si>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</si>
  <si>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</si>
  <si>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</si>
  <si>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</si>
  <si>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</si>
  <si>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</si>
  <si>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</si>
  <si>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</si>
  <si>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</si>
  <si>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</si>
  <si>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</si>
  <si>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</si>
  <si>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</si>
  <si>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</si>
  <si>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</si>
  <si>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</si>
  <si>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</si>
  <si>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</si>
  <si>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</si>
  <si>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</si>
  <si>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</si>
  <si>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</si>
  <si>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</si>
  <si>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</si>
  <si>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</si>
  <si>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</si>
  <si>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</si>
  <si>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</si>
  <si>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</si>
  <si>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</si>
  <si>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</si>
  <si>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</si>
  <si>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</si>
  <si>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</si>
  <si>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</si>
  <si>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</si>
  <si>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</si>
  <si>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</si>
  <si>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</si>
  <si>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</si>
  <si>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</si>
  <si>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</si>
  <si>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</si>
  <si>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</si>
  <si>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</si>
  <si>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</si>
  <si>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</si>
  <si>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</si>
  <si>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</si>
  <si>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</si>
  <si>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</si>
  <si>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</si>
  <si>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</si>
  <si>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</si>
  <si>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</si>
  <si>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</si>
  <si>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</si>
  <si>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</si>
  <si>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</si>
  <si>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</si>
  <si>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</si>
  <si>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</si>
  <si>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</si>
  <si>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</si>
  <si>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</si>
  <si>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</si>
  <si>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</si>
  <si>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</si>
  <si>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</si>
  <si>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</si>
  <si>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</si>
  <si>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</si>
  <si>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</si>
  <si>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</si>
  <si>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</si>
  <si>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</si>
  <si>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</si>
  <si>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</si>
  <si>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</si>
  <si>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</si>
  <si>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</si>
  <si>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</si>
  <si>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</si>
  <si>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</si>
  <si>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</si>
  <si>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</si>
  <si>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</si>
  <si>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</si>
  <si>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</si>
  <si>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</si>
  <si>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</si>
  <si>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</si>
  <si>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</si>
  <si>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</si>
  <si>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</si>
  <si>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</si>
  <si>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</si>
  <si>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</si>
  <si>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</si>
  <si>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</si>
  <si>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</si>
  <si>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</si>
  <si>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</si>
  <si>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</si>
  <si>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</si>
  <si>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</si>
  <si>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</si>
  <si>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</si>
  <si>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</si>
  <si>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</si>
  <si>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</si>
  <si>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</si>
  <si>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</si>
  <si>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</si>
  <si>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</si>
  <si>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</si>
  <si>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</si>
  <si>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</si>
  <si>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</si>
  <si>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</si>
  <si>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</si>
  <si>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</si>
  <si>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</si>
  <si>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</si>
  <si>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</si>
  <si>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</si>
  <si>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</si>
  <si>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</si>
  <si>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</si>
  <si>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</si>
  <si>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</si>
  <si>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</si>
  <si>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</si>
  <si>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</si>
  <si>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</si>
  <si>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</si>
  <si>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</si>
  <si>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</si>
  <si>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</si>
  <si>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</si>
  <si>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</si>
  <si>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</si>
  <si>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</si>
  <si>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</si>
  <si>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</si>
  <si>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</si>
  <si>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</si>
  <si>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</si>
  <si>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</si>
  <si>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</si>
  <si>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</si>
  <si>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</si>
  <si>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</si>
  <si>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</si>
  <si>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</si>
  <si>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</si>
  <si>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</si>
  <si>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</si>
  <si>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</si>
  <si>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</si>
  <si>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</si>
  <si>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</si>
  <si>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</si>
  <si>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</si>
  <si>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</si>
  <si>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</si>
  <si>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</si>
  <si>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</si>
  <si>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</si>
  <si>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</si>
  <si>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</si>
  <si>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</si>
  <si>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</si>
  <si>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</si>
  <si>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</si>
  <si>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</si>
  <si>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</si>
  <si>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</si>
  <si>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</si>
  <si>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</si>
  <si>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</si>
  <si>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</si>
  <si>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</si>
  <si>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</si>
  <si>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</si>
  <si>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</si>
  <si>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</si>
  <si>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</si>
  <si>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</si>
  <si>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</si>
  <si>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</si>
  <si>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</si>
  <si>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</si>
  <si>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</si>
  <si>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</si>
  <si>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</si>
  <si>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</si>
  <si>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</si>
  <si>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</si>
  <si>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</si>
  <si>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</si>
  <si>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</si>
  <si>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</si>
  <si>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</si>
  <si>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</si>
  <si>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</si>
  <si>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</si>
  <si>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</si>
  <si>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</si>
  <si>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</si>
  <si>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</si>
  <si>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</si>
  <si>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</si>
  <si>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</si>
  <si>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</si>
  <si>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</si>
  <si>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</si>
  <si>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</si>
  <si>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</si>
  <si>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</si>
  <si>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</si>
  <si>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</si>
  <si>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</si>
  <si>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</si>
  <si>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</si>
  <si>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</si>
  <si>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</si>
  <si>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</si>
  <si>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</si>
  <si>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</si>
  <si>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</si>
  <si>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</si>
  <si>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</si>
  <si>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</si>
  <si>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</si>
  <si>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</si>
  <si>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</si>
  <si>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</si>
  <si>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</si>
  <si>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</si>
  <si>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</si>
  <si>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</si>
  <si>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</si>
  <si>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</si>
  <si>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</si>
  <si>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</si>
  <si>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</si>
  <si>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</si>
  <si>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</si>
  <si>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</si>
  <si>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</si>
  <si>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</si>
  <si>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</si>
  <si>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</si>
  <si>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</si>
  <si>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</si>
  <si>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</si>
  <si>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</si>
  <si>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</si>
  <si>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</si>
  <si>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</si>
  <si>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</si>
  <si>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</si>
  <si>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</si>
  <si>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</si>
  <si>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</si>
  <si>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</si>
  <si>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</si>
  <si>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</si>
  <si>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</si>
  <si>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</si>
  <si>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</si>
  <si>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</si>
  <si>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</si>
  <si>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</si>
  <si>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</si>
  <si>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</si>
  <si>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</si>
  <si>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</si>
  <si>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</si>
  <si>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</si>
  <si>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</si>
  <si>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</si>
  <si>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</si>
  <si>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</si>
  <si>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</si>
  <si>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</si>
  <si>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</si>
  <si>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</si>
  <si>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</si>
  <si>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</si>
  <si>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</si>
  <si>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</si>
  <si>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</si>
  <si>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</si>
  <si>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</si>
  <si>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</si>
  <si>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</si>
  <si>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</si>
  <si>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</si>
  <si>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</si>
  <si>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</si>
  <si>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</si>
  <si>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</si>
  <si>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</si>
  <si>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</si>
  <si>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</si>
  <si>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</si>
  <si>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</si>
  <si>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</si>
  <si>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</si>
  <si>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</si>
  <si>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</si>
  <si>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</si>
  <si>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</si>
  <si>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</si>
  <si>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</si>
  <si>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</si>
  <si>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</si>
  <si>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</si>
  <si>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</si>
  <si>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</si>
  <si>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</si>
  <si>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</si>
  <si>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</si>
  <si>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</si>
  <si>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</si>
  <si>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</si>
  <si>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</si>
  <si>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</si>
  <si>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</si>
  <si>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</si>
  <si>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</si>
  <si>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</si>
  <si>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</si>
  <si>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</si>
  <si>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</si>
  <si>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</si>
  <si>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</si>
  <si>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</si>
  <si>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</si>
  <si>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</si>
  <si>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</si>
  <si>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</si>
  <si>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</si>
  <si>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</si>
  <si>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</si>
  <si>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</si>
  <si>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</si>
  <si>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</si>
  <si>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</si>
  <si>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</si>
  <si>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</si>
  <si>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</si>
  <si>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</si>
  <si>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</si>
  <si>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</si>
  <si>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</si>
  <si>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</si>
  <si>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</si>
  <si>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</si>
  <si>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</si>
  <si>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</si>
  <si>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</si>
  <si>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</si>
  <si>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</si>
  <si>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</si>
  <si>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</si>
  <si>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</si>
  <si>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</si>
  <si>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</si>
  <si>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</si>
  <si>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</si>
  <si>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</si>
  <si>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</si>
  <si>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</si>
  <si>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</si>
  <si>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</si>
  <si>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</si>
  <si>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</si>
  <si>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</si>
  <si>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</si>
  <si>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</si>
  <si>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</si>
  <si>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</si>
  <si>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</si>
  <si>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</si>
  <si>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</si>
  <si>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</si>
  <si>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</si>
  <si>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</si>
  <si>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</si>
  <si>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</si>
  <si>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</si>
  <si>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</si>
  <si>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</si>
  <si>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</si>
  <si>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</si>
  <si>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</si>
  <si>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</si>
  <si>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</si>
  <si>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</si>
  <si>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</si>
  <si>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</si>
  <si>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</si>
  <si>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</si>
  <si>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</si>
  <si>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</si>
  <si>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</si>
  <si>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</si>
  <si>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</si>
  <si>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</si>
  <si>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</si>
  <si>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</si>
  <si>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</si>
  <si>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</si>
  <si>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</si>
  <si>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</si>
  <si>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</si>
  <si>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</si>
  <si>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</si>
  <si>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</si>
  <si>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</si>
  <si>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</si>
  <si>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</si>
  <si>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</si>
  <si>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</si>
  <si>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</si>
  <si>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</si>
  <si>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</si>
  <si>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</si>
  <si>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</si>
  <si>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</si>
  <si>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</si>
  <si>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</si>
  <si>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</si>
  <si>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</si>
  <si>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</si>
  <si>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</si>
  <si>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</si>
  <si>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</si>
  <si>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</si>
  <si>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</si>
  <si>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</si>
  <si>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</si>
  <si>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</si>
  <si>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</si>
  <si>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</si>
  <si>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</si>
  <si>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</si>
  <si>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</si>
  <si>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</si>
  <si>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</si>
  <si>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</si>
  <si>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</si>
  <si>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</si>
  <si>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</si>
  <si>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</si>
  <si>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</si>
  <si>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</si>
  <si>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</si>
  <si>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</si>
  <si>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</si>
  <si>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</si>
  <si>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</si>
  <si>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</si>
  <si>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</si>
  <si>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</si>
  <si>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</si>
  <si>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</si>
  <si>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</si>
  <si>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</si>
  <si>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</si>
  <si>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</si>
  <si>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</si>
  <si>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</si>
  <si>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</si>
  <si>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</si>
  <si>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</si>
  <si>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</si>
  <si>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</si>
  <si>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</si>
  <si>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</si>
  <si>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</si>
  <si>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</si>
  <si>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</si>
  <si>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</si>
  <si>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</si>
  <si>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</si>
  <si>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</si>
  <si>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</si>
  <si>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</si>
  <si>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</si>
  <si>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</si>
  <si>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</si>
  <si>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</si>
  <si>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</si>
  <si>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</si>
  <si>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</si>
  <si>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</si>
  <si>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</si>
  <si>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</si>
  <si>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</si>
  <si>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</si>
  <si>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</si>
  <si>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</si>
  <si>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</si>
  <si>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</si>
  <si>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</si>
  <si>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</si>
  <si>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</si>
  <si>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</si>
  <si>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</si>
  <si>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</si>
  <si>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</si>
  <si>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</si>
  <si>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</si>
  <si>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</si>
  <si>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</si>
  <si>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</si>
  <si>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</si>
  <si>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</si>
  <si>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</si>
  <si>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</si>
  <si>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</si>
  <si>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</si>
  <si>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</si>
  <si>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</si>
  <si>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</si>
  <si>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</si>
  <si>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</si>
  <si>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</si>
  <si>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</si>
  <si>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</si>
  <si>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</si>
  <si>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</si>
  <si>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</si>
  <si>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</si>
  <si>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</si>
  <si>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</si>
  <si>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</si>
  <si>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</si>
  <si>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</si>
  <si>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</si>
  <si>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</si>
  <si>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</si>
  <si>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</si>
  <si>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</si>
  <si>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</si>
  <si>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</si>
  <si>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</si>
  <si>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</si>
  <si>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</si>
  <si>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</si>
  <si>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</si>
  <si>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</si>
  <si>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</si>
  <si>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</si>
  <si>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</si>
  <si>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</si>
  <si>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</si>
  <si>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</si>
  <si>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</si>
  <si>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</si>
  <si>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</si>
  <si>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</si>
  <si>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</si>
  <si>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</si>
  <si>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</si>
  <si>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</si>
  <si>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</si>
  <si>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</si>
  <si>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</si>
  <si>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</si>
  <si>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</si>
  <si>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</si>
  <si>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</si>
  <si>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</si>
  <si>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</si>
  <si>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</si>
  <si>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</si>
  <si>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</si>
  <si>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</si>
  <si>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</si>
  <si>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</si>
  <si>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</si>
  <si>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</si>
  <si>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</si>
  <si>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</si>
  <si>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</si>
  <si>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</si>
  <si>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</si>
  <si>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</si>
  <si>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</si>
  <si>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</si>
  <si>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</si>
  <si>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</si>
  <si>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</si>
  <si>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</si>
  <si>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</si>
  <si>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</si>
  <si>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</si>
  <si>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</si>
  <si>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</si>
  <si>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</si>
  <si>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</si>
  <si>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</si>
  <si>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</si>
  <si>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</si>
  <si>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</si>
  <si>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</si>
  <si>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</si>
  <si>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</si>
  <si>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</si>
  <si>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</si>
  <si>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</si>
  <si>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</si>
  <si>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</si>
  <si>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</si>
  <si>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</si>
  <si>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</si>
  <si>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</si>
  <si>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</si>
  <si>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</si>
  <si>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</si>
  <si>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</si>
  <si>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</si>
  <si>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</si>
  <si>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</si>
  <si>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</si>
  <si>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</si>
  <si>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</si>
  <si>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</si>
  <si>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</si>
  <si>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</si>
  <si>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</si>
  <si>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</si>
  <si>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</si>
  <si>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</si>
  <si>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</si>
  <si>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</si>
  <si>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</si>
  <si>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</si>
  <si>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</si>
  <si>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</si>
  <si>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</si>
  <si>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</si>
  <si>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</si>
  <si>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</si>
  <si>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</si>
  <si>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</si>
  <si>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</si>
  <si>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</si>
  <si>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</si>
  <si>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</si>
  <si>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</si>
  <si>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</si>
  <si>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</si>
  <si>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</si>
  <si>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</si>
  <si>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</si>
  <si>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</si>
  <si>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</si>
  <si>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</si>
  <si>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</si>
  <si>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</si>
  <si>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</si>
  <si>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</si>
  <si>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</si>
  <si>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</si>
  <si>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</si>
  <si>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</si>
  <si>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</si>
  <si>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</si>
  <si>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</si>
  <si>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</si>
  <si>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</si>
  <si>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</si>
  <si>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</si>
  <si>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</si>
  <si>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</si>
  <si>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</si>
  <si>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</si>
  <si>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</si>
  <si>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</si>
  <si>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</si>
  <si>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</si>
  <si>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</si>
  <si>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</si>
  <si>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</si>
  <si>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</si>
  <si>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</si>
  <si>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</si>
  <si>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</si>
  <si>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</si>
  <si>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</si>
  <si>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</si>
  <si>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</si>
  <si>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</si>
  <si>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</si>
  <si>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</si>
  <si>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</si>
  <si>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</si>
  <si>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</si>
  <si>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</si>
  <si>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</si>
  <si>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</si>
  <si>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</si>
  <si>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</si>
  <si>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</si>
  <si>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</si>
  <si>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</si>
  <si>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</si>
  <si>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</si>
  <si>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</si>
  <si>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</si>
  <si>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</si>
  <si>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</si>
  <si>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</si>
  <si>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</si>
  <si>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</si>
  <si>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</si>
  <si>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</si>
  <si>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</si>
  <si>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</si>
  <si>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</si>
  <si>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</si>
  <si>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</si>
  <si>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</si>
  <si>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</si>
  <si>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</si>
  <si>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</si>
  <si>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</si>
  <si>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</si>
  <si>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</si>
  <si>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</si>
  <si>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</si>
  <si>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</si>
  <si>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</si>
  <si>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</si>
  <si>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</si>
  <si>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</si>
  <si>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</si>
  <si>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</si>
  <si>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</si>
  <si>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</si>
  <si>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</si>
  <si>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</si>
  <si>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</si>
  <si>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</si>
  <si>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</si>
  <si>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</si>
  <si>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</si>
  <si>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</si>
  <si>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</si>
  <si>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</si>
  <si>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</si>
  <si>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</si>
  <si>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</si>
  <si>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</si>
  <si>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</si>
  <si>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</si>
  <si>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</si>
  <si>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</si>
  <si>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</si>
  <si>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</si>
  <si>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</si>
  <si>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</si>
  <si>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</si>
  <si>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</si>
  <si>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</si>
  <si>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</si>
  <si>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</si>
  <si>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</si>
  <si>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</si>
  <si>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</si>
  <si>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</si>
  <si>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</si>
  <si>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</si>
  <si>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</si>
  <si>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</si>
  <si>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</si>
  <si>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</si>
  <si>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</si>
  <si>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</si>
  <si>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</si>
  <si>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</si>
  <si>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</si>
  <si>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</si>
  <si>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</si>
  <si>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</si>
  <si>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</si>
  <si>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</si>
  <si>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</si>
  <si>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</si>
  <si>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</si>
  <si>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</si>
  <si>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</si>
  <si>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</si>
  <si>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</si>
  <si>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</si>
  <si>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</si>
  <si>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</si>
  <si>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</si>
  <si>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</si>
  <si>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</si>
  <si>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</si>
  <si>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</si>
  <si>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</si>
  <si>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</si>
  <si>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</si>
  <si>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</si>
  <si>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</si>
  <si>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</si>
  <si>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</si>
  <si>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</si>
  <si>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</si>
  <si>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</si>
  <si>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</si>
  <si>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</si>
  <si>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</si>
  <si>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</si>
  <si>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</si>
  <si>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</si>
  <si>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</si>
  <si>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</si>
  <si>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</si>
  <si>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</si>
  <si>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</si>
  <si>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</si>
  <si>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</si>
  <si>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</si>
  <si>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</si>
  <si>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</si>
  <si>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</si>
  <si>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</si>
  <si>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</si>
  <si>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</si>
  <si>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</si>
  <si>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</si>
  <si>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</si>
  <si>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</si>
  <si>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</si>
  <si>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</si>
  <si>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</si>
  <si>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</si>
  <si>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</si>
  <si>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</si>
  <si>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</si>
  <si>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</si>
  <si>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</si>
  <si>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</si>
  <si>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</si>
  <si>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</si>
  <si>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</si>
  <si>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</si>
  <si>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</si>
  <si>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</si>
  <si>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</si>
  <si>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</si>
  <si>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</si>
  <si>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</si>
  <si>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</si>
  <si>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</si>
  <si>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</si>
  <si>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</si>
  <si>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</si>
  <si>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</si>
  <si>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</si>
  <si>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</si>
  <si>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</si>
  <si>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</si>
  <si>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</si>
  <si>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</si>
  <si>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</si>
  <si>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</si>
  <si>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</si>
  <si>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</si>
  <si>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</si>
  <si>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</si>
  <si>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</si>
  <si>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</si>
  <si>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</si>
  <si>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</si>
  <si>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</si>
  <si>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</si>
  <si>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</si>
  <si>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</si>
  <si>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</si>
  <si>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</si>
  <si>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</si>
  <si>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</si>
  <si>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</si>
  <si>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</si>
  <si>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</si>
  <si>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</si>
  <si>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</si>
  <si>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</si>
  <si>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</si>
  <si>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</si>
  <si>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</si>
  <si>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</si>
  <si>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</si>
  <si>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</si>
  <si>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</si>
  <si>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</si>
  <si>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</si>
  <si>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</si>
  <si>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</si>
  <si>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</si>
  <si>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</si>
  <si>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</si>
  <si>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</si>
  <si>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</si>
  <si>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</si>
  <si>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</si>
  <si>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</si>
  <si>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</si>
  <si>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</si>
  <si>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</si>
  <si>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</si>
  <si>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</si>
  <si>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</si>
  <si>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</si>
  <si>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</si>
  <si>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</si>
  <si>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</si>
  <si>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</si>
  <si>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</si>
  <si>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</si>
  <si>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</si>
  <si>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</si>
  <si>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</si>
  <si>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</si>
  <si>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</si>
  <si>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</si>
  <si>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</si>
  <si>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</si>
  <si>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</si>
  <si>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</si>
  <si>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</si>
  <si>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</si>
  <si>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</si>
  <si>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</si>
  <si>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</si>
  <si>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</si>
  <si>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</si>
  <si>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</si>
  <si>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</si>
  <si>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</si>
  <si>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</si>
  <si>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</si>
  <si>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</si>
  <si>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</si>
  <si>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</si>
  <si>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</si>
  <si>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</si>
  <si>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</si>
  <si>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</si>
  <si>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</si>
  <si>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</si>
  <si>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</si>
  <si>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</si>
  <si>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</si>
  <si>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</si>
  <si>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</si>
  <si>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</si>
  <si>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</si>
  <si>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</si>
  <si>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</si>
  <si>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</si>
  <si>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</si>
  <si>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</si>
  <si>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</si>
  <si>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</si>
  <si>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</si>
  <si>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</si>
  <si>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</si>
  <si>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</si>
  <si>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</si>
  <si>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</si>
  <si>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</si>
  <si>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</si>
  <si>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</si>
  <si>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</si>
  <si>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</si>
  <si>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</si>
  <si>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</si>
  <si>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</si>
  <si>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</si>
  <si>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</si>
  <si>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</si>
  <si>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</si>
  <si>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</si>
  <si>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</si>
  <si>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</si>
  <si>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</si>
  <si>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</si>
  <si>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</si>
  <si>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</si>
  <si>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</si>
  <si>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</si>
  <si>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</si>
  <si>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</si>
  <si>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</si>
  <si>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</si>
  <si>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</si>
  <si>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</si>
  <si>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</si>
  <si>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</si>
  <si>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</si>
  <si>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</si>
  <si>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</si>
  <si>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</si>
  <si>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</si>
  <si>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</si>
  <si>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</si>
  <si>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</si>
  <si>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</si>
  <si>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</si>
  <si>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</si>
  <si>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</si>
  <si>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</si>
  <si>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</si>
  <si>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</si>
  <si>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</si>
  <si>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</si>
  <si>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</si>
  <si>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</si>
  <si>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</si>
  <si>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</si>
  <si>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</si>
  <si>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</si>
  <si>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</si>
  <si>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</si>
  <si>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</si>
  <si>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</si>
  <si>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</si>
  <si>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</si>
  <si>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</si>
  <si>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</si>
  <si>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</si>
  <si>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</si>
  <si>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</si>
  <si>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</si>
  <si>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</si>
  <si>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</si>
  <si>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</si>
  <si>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</si>
  <si>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</si>
  <si>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</si>
  <si>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</si>
  <si>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</si>
  <si>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</si>
  <si>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</si>
  <si>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</si>
  <si>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</si>
  <si>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</si>
  <si>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</si>
  <si>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</si>
  <si>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</si>
  <si>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</si>
  <si>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</si>
  <si>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</si>
  <si>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</si>
  <si>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</si>
  <si>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</si>
  <si>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</si>
  <si>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</si>
  <si>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</si>
  <si>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</si>
  <si>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</si>
  <si>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</si>
  <si>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</si>
  <si>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</si>
  <si>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</si>
  <si>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</si>
  <si>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</si>
  <si>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</si>
  <si>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</si>
  <si>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</si>
  <si>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</si>
  <si>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</si>
  <si>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</si>
  <si>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</si>
  <si>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</si>
  <si>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</si>
  <si>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</si>
  <si>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</si>
  <si>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</si>
  <si>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</si>
  <si>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</si>
  <si>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</si>
  <si>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</si>
  <si>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</si>
  <si>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</si>
  <si>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</si>
  <si>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</si>
  <si>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</si>
  <si>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</si>
  <si>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</si>
  <si>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</si>
  <si>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</si>
  <si>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</si>
  <si>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</si>
  <si>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</si>
  <si>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</si>
  <si>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</si>
  <si>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</si>
  <si>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</si>
  <si>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</si>
  <si>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</si>
  <si>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</si>
  <si>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</si>
  <si>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</si>
  <si>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</si>
  <si>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</si>
  <si>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</si>
  <si>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</si>
  <si>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</si>
  <si>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</si>
  <si>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</si>
  <si>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</si>
  <si>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</si>
  <si>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</si>
  <si>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</si>
  <si>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</si>
  <si>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</si>
  <si>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</si>
  <si>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</si>
  <si>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</si>
  <si>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</si>
  <si>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</si>
  <si>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</si>
  <si>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</si>
  <si>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</si>
  <si>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</si>
  <si>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</si>
  <si>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</si>
  <si>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</si>
  <si>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</si>
  <si>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</si>
  <si>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</si>
  <si>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</si>
  <si>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</si>
  <si>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</si>
  <si>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</si>
  <si>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</si>
  <si>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</si>
  <si>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</si>
  <si>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</si>
  <si>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</si>
  <si>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</si>
  <si>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</si>
  <si>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</si>
  <si>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</si>
  <si>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</si>
  <si>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</si>
  <si>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</si>
  <si>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</si>
  <si>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</si>
  <si>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</si>
  <si>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</si>
  <si>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</si>
  <si>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</si>
  <si>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</si>
  <si>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</si>
  <si>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</si>
  <si>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</si>
  <si>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</si>
  <si>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</si>
  <si>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</si>
  <si>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</si>
  <si>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</si>
  <si>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</si>
  <si>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</si>
  <si>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</si>
  <si>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</si>
  <si>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</si>
  <si>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</si>
  <si>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</si>
  <si>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</si>
  <si>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</si>
  <si>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</si>
  <si>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</si>
  <si>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</si>
  <si>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</si>
  <si>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</si>
  <si>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</si>
  <si>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</si>
  <si>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</si>
  <si>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</si>
  <si>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</si>
  <si>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</si>
  <si>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</si>
  <si>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</si>
  <si>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</si>
  <si>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</si>
  <si>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</si>
  <si>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</si>
  <si>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</si>
  <si>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</si>
  <si>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</si>
  <si>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</si>
  <si>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</si>
  <si>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</si>
  <si>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</si>
  <si>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</si>
  <si>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</si>
  <si>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</si>
  <si>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</si>
  <si>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</si>
  <si>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</si>
  <si>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</si>
  <si>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</si>
  <si>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</si>
  <si>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</si>
  <si>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</si>
  <si>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</si>
  <si>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</si>
  <si>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</si>
  <si>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</si>
  <si>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</si>
  <si>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</si>
  <si>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</si>
  <si>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</si>
  <si>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</si>
  <si>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</si>
  <si>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</si>
  <si>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</si>
  <si>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</si>
  <si>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</si>
  <si>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</si>
  <si>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</si>
  <si>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</si>
  <si>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</si>
  <si>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</si>
  <si>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</si>
  <si>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</si>
  <si>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</si>
  <si>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</si>
  <si>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</si>
  <si>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</si>
  <si>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</si>
  <si>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</si>
  <si>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</si>
  <si>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</si>
  <si>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</si>
  <si>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</si>
  <si>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</si>
  <si>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</si>
  <si>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</si>
  <si>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</si>
  <si>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</si>
  <si>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</si>
  <si>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</si>
  <si>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</si>
  <si>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</si>
  <si>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</si>
  <si>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</si>
  <si>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</si>
  <si>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</si>
  <si>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</si>
  <si>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</si>
  <si>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</si>
  <si>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</si>
  <si>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</si>
  <si>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</si>
  <si>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</si>
  <si>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</si>
  <si>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</si>
  <si>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</si>
  <si>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</si>
  <si>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</si>
  <si>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</si>
  <si>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</si>
  <si>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</si>
  <si>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</si>
  <si>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</si>
  <si>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</si>
  <si>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</si>
  <si>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</si>
  <si>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</si>
  <si>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</si>
  <si>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</si>
  <si>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</si>
  <si>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</si>
  <si>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</si>
  <si>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</si>
  <si>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</si>
  <si>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</si>
  <si>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</si>
  <si>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</si>
  <si>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</si>
  <si>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</si>
  <si>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</si>
  <si>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</si>
  <si>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</si>
  <si>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</si>
  <si>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</si>
  <si>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</si>
  <si>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</si>
  <si>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</si>
  <si>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</si>
  <si>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</si>
  <si>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</si>
  <si>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</si>
  <si>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</si>
  <si>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</si>
  <si>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</si>
  <si>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</si>
  <si>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</si>
  <si>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</si>
  <si>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</si>
  <si>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</si>
  <si>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</si>
  <si>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</si>
  <si>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</si>
  <si>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</si>
  <si>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</si>
  <si>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</si>
  <si>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</si>
  <si>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</si>
  <si>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</si>
  <si>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</si>
  <si>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</si>
  <si>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</si>
  <si>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</si>
  <si>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</si>
  <si>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</si>
  <si>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</si>
  <si>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</si>
  <si>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</si>
  <si>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</si>
  <si>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</si>
  <si>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</si>
  <si>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</si>
  <si>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</si>
  <si>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</si>
  <si>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</si>
  <si>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</si>
  <si>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</si>
  <si>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</si>
  <si>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</si>
  <si>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</si>
  <si>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</si>
  <si>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</si>
  <si>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</si>
  <si>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</si>
  <si>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</si>
  <si>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</si>
  <si>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</si>
  <si>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</si>
  <si>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</si>
  <si>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</si>
  <si>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</si>
  <si>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</si>
  <si>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</si>
  <si>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</si>
  <si>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</si>
  <si>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</si>
  <si>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</si>
  <si>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</si>
  <si>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</si>
  <si>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</si>
  <si>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</si>
  <si>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</si>
  <si>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</si>
  <si>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</si>
  <si>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</si>
  <si>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</si>
  <si>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</si>
  <si>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</si>
  <si>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</si>
  <si>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</si>
  <si>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</si>
  <si>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</si>
  <si>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</si>
  <si>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</si>
  <si>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</si>
  <si>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</si>
  <si>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</si>
  <si>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</si>
  <si>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</si>
  <si>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</si>
  <si>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</si>
  <si>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</si>
  <si>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</si>
  <si>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</si>
  <si>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</si>
  <si>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</si>
  <si>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</si>
  <si>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</si>
  <si>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</si>
  <si>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</si>
  <si>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</si>
  <si>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</si>
  <si>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</si>
  <si>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</si>
  <si>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</si>
  <si>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</si>
  <si>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</si>
  <si>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</si>
  <si>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</si>
  <si>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</si>
  <si>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</si>
  <si>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</si>
  <si>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</si>
  <si>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</si>
  <si>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</si>
  <si>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</si>
  <si>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</si>
  <si>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</si>
  <si>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</si>
  <si>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</si>
  <si>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</si>
  <si>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</si>
  <si>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</si>
  <si>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</si>
  <si>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</si>
  <si>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</si>
  <si>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</si>
  <si>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</si>
  <si>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</si>
  <si>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</si>
  <si>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</si>
  <si>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</si>
  <si>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</si>
  <si>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</si>
  <si>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</si>
  <si>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</si>
  <si>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</si>
  <si>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</si>
  <si>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</si>
  <si>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</si>
  <si>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</si>
  <si>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</si>
  <si>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</si>
  <si>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</si>
  <si>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</si>
  <si>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</si>
  <si>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</si>
  <si>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</si>
  <si>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</si>
  <si>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</si>
  <si>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</si>
  <si>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</si>
  <si>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</si>
  <si>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</si>
  <si>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</si>
  <si>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</si>
  <si>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</si>
  <si>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</si>
  <si>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</si>
  <si>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</si>
  <si>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</si>
  <si>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</si>
  <si>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</si>
  <si>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</si>
  <si>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</si>
  <si>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</si>
  <si>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</si>
  <si>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</si>
  <si>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</si>
  <si>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</si>
  <si>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</si>
  <si>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</si>
  <si>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</si>
  <si>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</si>
  <si>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</si>
  <si>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</si>
  <si>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</si>
  <si>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</si>
  <si>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</si>
  <si>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</si>
  <si>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</si>
  <si>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</si>
  <si>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</si>
  <si>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</si>
  <si>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</si>
  <si>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</si>
  <si>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</si>
  <si>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</si>
  <si>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</si>
  <si>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</si>
  <si>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</si>
  <si>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</si>
  <si>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</si>
  <si>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</si>
  <si>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</si>
  <si>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</si>
  <si>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</si>
  <si>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</si>
  <si>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</si>
  <si>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</si>
  <si>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</si>
  <si>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</si>
  <si>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</si>
  <si>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</si>
  <si>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</si>
  <si>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</si>
  <si>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</si>
  <si>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</si>
  <si>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</si>
  <si>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</si>
  <si>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</si>
  <si>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</si>
  <si>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</si>
  <si>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</si>
  <si>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</si>
  <si>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</si>
  <si>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</si>
  <si>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</si>
  <si>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</si>
  <si>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</si>
  <si>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</si>
  <si>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</si>
  <si>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</si>
  <si>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</si>
  <si>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</si>
  <si>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</si>
  <si>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</si>
  <si>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</si>
  <si>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</si>
  <si>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</si>
  <si>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</si>
  <si>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</si>
  <si>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</si>
  <si>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</si>
  <si>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</si>
  <si>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</si>
  <si>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</si>
  <si>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</si>
  <si>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</si>
  <si>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</si>
  <si>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</si>
  <si>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</si>
  <si>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</si>
  <si>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</si>
  <si>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</si>
  <si>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</si>
  <si>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</si>
  <si>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</si>
  <si>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</si>
  <si>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</si>
  <si>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</si>
  <si>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</si>
  <si>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</si>
  <si>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</si>
  <si>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</si>
  <si>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</si>
  <si>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</si>
  <si>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</si>
  <si>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</si>
  <si>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</si>
  <si>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</si>
  <si>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</si>
  <si>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</si>
  <si>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</si>
  <si>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</si>
  <si>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</si>
  <si>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</si>
  <si>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</si>
  <si>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</si>
  <si>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</si>
  <si>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</si>
  <si>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</si>
  <si>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</si>
  <si>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</si>
  <si>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</si>
  <si>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</si>
  <si>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</si>
  <si>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</si>
  <si>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</si>
  <si>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</si>
  <si>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</si>
  <si>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</si>
  <si>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</si>
  <si>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</si>
  <si>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</si>
  <si>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</si>
  <si>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</si>
  <si>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</si>
  <si>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</si>
  <si>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</si>
  <si>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</si>
  <si>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</si>
  <si>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</si>
  <si>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</si>
  <si>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</si>
  <si>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</si>
  <si>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</si>
  <si>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</si>
  <si>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</si>
  <si>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</si>
  <si>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</si>
  <si>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</si>
  <si>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</si>
  <si>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</si>
  <si>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</si>
  <si>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</si>
  <si>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</si>
  <si>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</si>
  <si>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</si>
  <si>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</si>
  <si>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</si>
  <si>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</si>
  <si>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</si>
  <si>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</si>
  <si>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</si>
  <si>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</si>
  <si>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</si>
  <si>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</si>
  <si>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</si>
  <si>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</si>
  <si>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</si>
  <si>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</si>
  <si>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</si>
  <si>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</si>
  <si>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</si>
  <si>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</si>
  <si>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</si>
  <si>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</si>
  <si>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</si>
  <si>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</si>
  <si>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</si>
  <si>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</si>
  <si>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</si>
  <si>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</si>
  <si>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</si>
  <si>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</si>
  <si>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</si>
  <si>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</si>
  <si>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</si>
  <si>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</si>
  <si>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</si>
  <si>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</si>
  <si>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</si>
  <si>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</si>
  <si>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</si>
  <si>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</si>
  <si>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</si>
  <si>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</si>
  <si>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</si>
  <si>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</si>
  <si>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</si>
  <si>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</si>
  <si>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</si>
  <si>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</si>
  <si>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</si>
  <si>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</si>
  <si>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</si>
  <si>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</si>
  <si>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</si>
  <si>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</si>
  <si>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</si>
  <si>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</si>
  <si>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</si>
  <si>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</si>
  <si>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</si>
  <si>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</si>
  <si>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</si>
  <si>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</si>
  <si>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</si>
  <si>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</si>
  <si>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</si>
  <si>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</si>
  <si>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</si>
  <si>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</si>
  <si>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</si>
  <si>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</si>
  <si>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</si>
  <si>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</si>
  <si>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</si>
  <si>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</si>
  <si>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</si>
  <si>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</si>
  <si>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</si>
  <si>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</si>
  <si>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</si>
  <si>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</si>
  <si>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</si>
  <si>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</si>
  <si>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</si>
  <si>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</si>
  <si>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</si>
  <si>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</si>
  <si>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</si>
  <si>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</si>
  <si>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</si>
  <si>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</si>
  <si>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</si>
  <si>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</si>
  <si>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</si>
  <si>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</si>
  <si>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</si>
  <si>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</si>
  <si>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</si>
  <si>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</si>
  <si>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</si>
  <si>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</si>
  <si>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</si>
  <si>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</si>
  <si>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</si>
  <si>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</si>
  <si>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</si>
  <si>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</si>
  <si>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</si>
  <si>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</si>
  <si>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</si>
  <si>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</si>
  <si>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</si>
  <si>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</si>
  <si>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</si>
  <si>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</si>
  <si>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</si>
  <si>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</si>
  <si>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</si>
  <si>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</si>
  <si>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</si>
  <si>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</si>
  <si>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</si>
  <si>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</si>
  <si>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</si>
  <si>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</si>
  <si>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</si>
  <si>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</si>
  <si>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</si>
  <si>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</si>
  <si>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</si>
  <si>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</si>
  <si>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</si>
  <si>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</si>
  <si>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</si>
  <si>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</si>
  <si>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</si>
  <si>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</si>
  <si>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</si>
  <si>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</si>
  <si>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</si>
  <si>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</si>
  <si>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</si>
  <si>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</si>
  <si>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</si>
  <si>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</si>
  <si>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</si>
  <si>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</si>
  <si>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</si>
  <si>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</si>
  <si>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</si>
  <si>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</si>
  <si>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</si>
  <si>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</si>
  <si>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</si>
  <si>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</si>
  <si>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</si>
  <si>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</si>
  <si>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</si>
  <si>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</si>
  <si>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</si>
  <si>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</si>
  <si>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</si>
  <si>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</si>
  <si>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</si>
  <si>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</si>
  <si>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</si>
  <si>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</si>
  <si>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</si>
  <si>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</si>
  <si>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</si>
  <si>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</si>
  <si>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</si>
  <si>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</si>
  <si>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</si>
  <si>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</si>
  <si>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</si>
  <si>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</si>
  <si>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</si>
  <si>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</si>
  <si>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</si>
  <si>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</si>
  <si>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</si>
  <si>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</si>
  <si>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</si>
  <si>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</si>
  <si>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</si>
  <si>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</si>
  <si>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</si>
  <si>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</si>
  <si>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</si>
  <si>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</si>
  <si>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</si>
  <si>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</si>
  <si>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</si>
  <si>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</si>
  <si>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</si>
  <si>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</si>
  <si>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</si>
  <si>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</si>
  <si>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</si>
  <si>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</si>
  <si>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</si>
  <si>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</si>
  <si>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</si>
  <si>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</si>
  <si>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</si>
  <si>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</si>
  <si>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</si>
  <si>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</si>
  <si>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</si>
  <si>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</si>
  <si>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</si>
  <si>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</si>
  <si>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</si>
  <si>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</si>
  <si>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</si>
  <si>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</si>
  <si>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</si>
  <si>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</si>
  <si>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</si>
  <si>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</si>
  <si>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</si>
  <si>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</si>
  <si>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</si>
  <si>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</si>
  <si>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</si>
  <si>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</si>
  <si>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</si>
  <si>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</si>
  <si>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</si>
  <si>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</si>
  <si>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</si>
  <si>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</si>
  <si>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</si>
  <si>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</si>
  <si>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</si>
  <si>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</si>
  <si>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</si>
  <si>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</si>
  <si>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</si>
  <si>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</si>
  <si>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</si>
  <si>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</si>
  <si>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</si>
  <si>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</si>
  <si>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</si>
  <si>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</si>
  <si>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</si>
  <si>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</si>
  <si>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</si>
  <si>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</si>
  <si>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</si>
  <si>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</si>
  <si>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</si>
  <si>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</si>
  <si>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</si>
  <si>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</si>
  <si>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</si>
  <si>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</si>
  <si>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</si>
  <si>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</si>
  <si>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</si>
  <si>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</si>
  <si>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</si>
  <si>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</si>
  <si>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</si>
  <si>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</si>
  <si>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</si>
  <si>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</si>
  <si>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</si>
  <si>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</si>
  <si>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</si>
  <si>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</si>
  <si>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</si>
  <si>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</si>
  <si>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</si>
  <si>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</si>
  <si>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</si>
  <si>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</si>
  <si>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</si>
  <si>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</si>
  <si>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</si>
  <si>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</si>
  <si>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</si>
  <si>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</si>
  <si>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</si>
  <si>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</si>
  <si>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</si>
  <si>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</si>
  <si>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</si>
  <si>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</si>
  <si>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</si>
  <si>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</si>
  <si>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</si>
  <si>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</si>
  <si>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</si>
  <si>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</si>
  <si>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</si>
  <si>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</si>
  <si>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</si>
  <si>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</si>
  <si>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</si>
  <si>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</si>
  <si>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</si>
  <si>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</si>
  <si>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</si>
  <si>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</si>
  <si>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</si>
  <si>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</si>
  <si>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</si>
  <si>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</si>
  <si>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</si>
  <si>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</si>
  <si>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</si>
  <si>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</si>
  <si>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</si>
  <si>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</si>
  <si>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</si>
  <si>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</si>
  <si>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</si>
  <si>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</si>
  <si>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</si>
  <si>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</si>
  <si>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</si>
  <si>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</si>
  <si>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</si>
  <si>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</si>
  <si>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</si>
  <si>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</si>
  <si>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</si>
  <si>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</si>
  <si>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</si>
  <si>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</si>
  <si>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</si>
  <si>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</si>
  <si>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</si>
  <si>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</si>
  <si>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</si>
  <si>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</si>
  <si>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</si>
  <si>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</si>
  <si>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</si>
  <si>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</si>
  <si>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</si>
  <si>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</si>
  <si>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</si>
  <si>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</si>
  <si>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</si>
  <si>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</si>
  <si>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</si>
  <si>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</si>
  <si>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</si>
  <si>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</si>
  <si>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</si>
  <si>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</si>
  <si>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</si>
  <si>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</si>
  <si>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</si>
  <si>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</si>
  <si>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</si>
  <si>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</si>
  <si>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</si>
  <si>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</si>
  <si>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</si>
  <si>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</si>
  <si>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</si>
  <si>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</si>
  <si>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</si>
  <si>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</si>
  <si>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</si>
  <si>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</si>
  <si>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</si>
  <si>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</si>
  <si>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</si>
  <si>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</si>
  <si>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</si>
  <si>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</si>
  <si>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</si>
  <si>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</si>
  <si>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</si>
  <si>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</si>
  <si>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</si>
  <si>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</si>
  <si>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</si>
  <si>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</si>
  <si>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</si>
  <si>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</si>
  <si>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</si>
  <si>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</si>
  <si>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</si>
  <si>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</si>
  <si>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</si>
  <si>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</si>
  <si>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</si>
  <si>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</si>
  <si>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</si>
  <si>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</si>
  <si>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</si>
  <si>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</si>
  <si>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</si>
  <si>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</si>
  <si>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</si>
  <si>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</si>
  <si>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</si>
  <si>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</si>
  <si>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</si>
  <si>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</si>
  <si>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</si>
  <si>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</si>
  <si>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</si>
  <si>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</si>
  <si>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</si>
  <si>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</si>
  <si>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</si>
  <si>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</si>
  <si>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</si>
  <si>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</si>
  <si>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</si>
  <si>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</si>
  <si>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</si>
  <si>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</si>
  <si>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</si>
  <si>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</si>
  <si>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</si>
  <si>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</si>
  <si>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</si>
  <si>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</si>
  <si>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</si>
  <si>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</si>
  <si>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</si>
  <si>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</si>
  <si>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</si>
  <si>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</si>
  <si>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</si>
  <si>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</si>
  <si>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</si>
  <si>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</si>
  <si>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</si>
  <si>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</si>
  <si>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</si>
  <si>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</si>
  <si>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</si>
  <si>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</si>
  <si>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</si>
  <si>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</si>
  <si>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</si>
  <si>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</si>
  <si>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</si>
  <si>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</si>
  <si>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</si>
  <si>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</si>
  <si>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</si>
  <si>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</si>
  <si>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</si>
  <si>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</si>
  <si>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</si>
  <si>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</si>
  <si>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</si>
  <si>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</si>
  <si>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</si>
  <si>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</si>
  <si>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</si>
  <si>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</si>
  <si>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</si>
  <si>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</si>
  <si>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</si>
  <si>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</si>
  <si>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</si>
  <si>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</si>
  <si>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</si>
  <si>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</si>
  <si>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</si>
  <si>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</si>
  <si>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</si>
  <si>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</si>
  <si>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</si>
  <si>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</si>
  <si>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</si>
  <si>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</si>
  <si>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</si>
  <si>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</si>
  <si>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</si>
  <si>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</si>
  <si>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</si>
  <si>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</si>
  <si>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</si>
  <si>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</si>
  <si>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</si>
  <si>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</si>
  <si>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</si>
  <si>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</si>
  <si>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</si>
  <si>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</si>
  <si>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</si>
  <si>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</si>
  <si>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</si>
  <si>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</si>
  <si>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</si>
  <si>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</si>
  <si>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</si>
  <si>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</si>
  <si>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</si>
  <si>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</si>
  <si>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</si>
  <si>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</si>
  <si>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</si>
  <si>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</si>
  <si>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</si>
  <si>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</si>
  <si>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</si>
  <si>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</si>
  <si>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</si>
  <si>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</si>
  <si>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</si>
  <si>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</si>
  <si>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</si>
  <si>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</si>
  <si>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</si>
  <si>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</si>
  <si>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</si>
  <si>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</si>
  <si>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</si>
  <si>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</si>
  <si>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</si>
  <si>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</si>
  <si>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</si>
  <si>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</si>
  <si>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</si>
  <si>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</si>
  <si>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</si>
  <si>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</si>
  <si>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</si>
  <si>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</si>
  <si>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</si>
  <si>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</si>
  <si>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</si>
  <si>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</si>
  <si>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</si>
  <si>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</si>
  <si>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</si>
  <si>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</si>
  <si>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</si>
  <si>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</si>
  <si>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</si>
  <si>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</si>
  <si>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</si>
  <si>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</si>
  <si>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</si>
  <si>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</si>
  <si>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</si>
  <si>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</si>
  <si>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</si>
  <si>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</si>
  <si>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</si>
  <si>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</si>
  <si>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</si>
  <si>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</si>
  <si>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</si>
  <si>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</si>
  <si>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</si>
  <si>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</si>
  <si>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</si>
  <si>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</si>
  <si>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</si>
  <si>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</si>
  <si>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</si>
  <si>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</si>
  <si>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</si>
  <si>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</si>
  <si>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</si>
  <si>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</si>
  <si>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</si>
  <si>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</si>
  <si>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</si>
  <si>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</si>
  <si>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</si>
  <si>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</si>
  <si>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</si>
  <si>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</si>
  <si>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</si>
  <si>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</si>
  <si>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</si>
  <si>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</si>
  <si>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</si>
  <si>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</si>
  <si>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</si>
  <si>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</si>
  <si>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</si>
  <si>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</si>
  <si>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</si>
  <si>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</si>
  <si>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</si>
  <si>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</si>
  <si>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</si>
  <si>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</si>
  <si>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</si>
  <si>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</si>
  <si>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</si>
  <si>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</si>
  <si>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</si>
  <si>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</si>
  <si>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</si>
  <si>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</si>
  <si>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</si>
  <si>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</si>
  <si>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</si>
  <si>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</si>
  <si>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</si>
  <si>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</si>
  <si>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</si>
  <si>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</si>
  <si>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</si>
  <si>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</si>
  <si>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</si>
  <si>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</si>
  <si>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</si>
  <si>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</si>
  <si>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</si>
  <si>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</si>
  <si>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</si>
  <si>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</si>
  <si>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</si>
  <si>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</si>
  <si>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</si>
  <si>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</si>
  <si>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</si>
  <si>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</si>
  <si>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</si>
  <si>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</si>
  <si>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</si>
  <si>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</si>
  <si>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</si>
  <si>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</si>
  <si>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</si>
  <si>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</si>
  <si>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</si>
  <si>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</si>
  <si>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</si>
  <si>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</si>
  <si>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</si>
  <si>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</si>
  <si>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</si>
  <si>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</si>
  <si>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</si>
  <si>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</si>
  <si>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</si>
  <si>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</si>
  <si>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</si>
  <si>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</si>
  <si>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</si>
  <si>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</si>
  <si>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</si>
  <si>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</si>
  <si>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</si>
  <si>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</si>
  <si>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</si>
  <si>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</si>
  <si>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</si>
  <si>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</si>
  <si>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</si>
  <si>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</si>
  <si>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</si>
  <si>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</si>
  <si>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</si>
  <si>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</si>
  <si>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</si>
  <si>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</si>
  <si>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</si>
  <si>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</si>
  <si>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</si>
  <si>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</si>
  <si>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</si>
  <si>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</si>
  <si>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</si>
  <si>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</si>
  <si>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</si>
  <si>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</si>
  <si>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</si>
  <si>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</si>
  <si>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</si>
  <si>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</si>
  <si>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</si>
  <si>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</si>
  <si>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</si>
  <si>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</si>
  <si>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</si>
  <si>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</si>
  <si>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</si>
  <si>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</si>
  <si>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</si>
  <si>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</si>
  <si>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</si>
  <si>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</si>
  <si>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</si>
  <si>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</si>
  <si>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</si>
  <si>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</si>
  <si>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</si>
  <si>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</si>
  <si>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</si>
  <si>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</si>
  <si>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</si>
  <si>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</si>
  <si>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</si>
  <si>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</si>
  <si>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</si>
  <si>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</si>
  <si>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</si>
  <si>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</si>
  <si>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</si>
  <si>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</si>
  <si>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</si>
  <si>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</si>
  <si>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</si>
  <si>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</si>
  <si>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</si>
  <si>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</si>
  <si>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</si>
  <si>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</si>
  <si>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</si>
  <si>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</si>
  <si>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</si>
  <si>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</si>
  <si>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</si>
  <si>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</si>
  <si>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</si>
  <si>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</si>
  <si>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</si>
  <si>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</si>
  <si>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</si>
  <si>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</si>
  <si>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</si>
  <si>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</si>
  <si>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</si>
  <si>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</si>
  <si>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</si>
  <si>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</si>
  <si>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</si>
  <si>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</si>
  <si>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</si>
  <si>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</si>
  <si>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</si>
  <si>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</si>
  <si>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</si>
  <si>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</si>
  <si>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</si>
  <si>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</si>
  <si>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</si>
  <si>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</si>
  <si>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</si>
  <si>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</si>
  <si>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</si>
  <si>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</si>
  <si>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</si>
  <si>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</si>
  <si>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</si>
  <si>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</si>
  <si>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</si>
  <si>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</si>
  <si>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</si>
  <si>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</si>
  <si>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</si>
  <si>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</si>
  <si>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</si>
  <si>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</si>
  <si>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</si>
  <si>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</si>
  <si>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</si>
  <si>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</si>
  <si>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</si>
  <si>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</si>
  <si>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</si>
  <si>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</si>
  <si>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</si>
  <si>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</si>
  <si>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</si>
  <si>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</si>
  <si>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</si>
  <si>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</si>
  <si>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</si>
  <si>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</si>
  <si>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</si>
  <si>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</si>
  <si>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</si>
  <si>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</si>
  <si>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</si>
  <si>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</si>
  <si>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</si>
  <si>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</si>
  <si>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</si>
  <si>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</si>
  <si>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</si>
  <si>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</si>
  <si>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</si>
  <si>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</si>
  <si>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</si>
  <si>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</si>
  <si>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</si>
  <si>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</si>
  <si>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</si>
  <si>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</si>
  <si>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</si>
  <si>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</si>
  <si>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</si>
  <si>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</si>
  <si>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</si>
  <si>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</si>
  <si>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</si>
  <si>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</si>
  <si>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</si>
  <si>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</si>
  <si>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</si>
  <si>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</si>
  <si>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</si>
  <si>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</si>
  <si>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</si>
  <si>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</si>
  <si>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</si>
  <si>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</si>
  <si>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</si>
  <si>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</si>
  <si>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</si>
  <si>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</si>
  <si>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</si>
  <si>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</si>
  <si>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</si>
  <si>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</si>
  <si>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</si>
  <si>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</si>
  <si>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</si>
  <si>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</si>
  <si>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</si>
  <si>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</si>
  <si>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</si>
  <si>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</si>
  <si>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</si>
  <si>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</si>
  <si>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</si>
  <si>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</si>
  <si>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</si>
  <si>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</si>
  <si>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</si>
  <si>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</si>
  <si>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</si>
  <si>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</si>
  <si>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</si>
  <si>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</si>
  <si>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</si>
  <si>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</si>
  <si>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</si>
  <si>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</si>
  <si>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</si>
  <si>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</si>
  <si>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</si>
  <si>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</si>
  <si>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</si>
  <si>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</si>
  <si>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</si>
  <si>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</si>
  <si>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</si>
  <si>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</si>
  <si>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</si>
  <si>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</si>
  <si>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</si>
  <si>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</si>
  <si>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</si>
  <si>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</si>
  <si>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</si>
  <si>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</si>
  <si>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</si>
  <si>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</si>
  <si>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</si>
  <si>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</si>
  <si>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</si>
  <si>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</si>
  <si>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</si>
  <si>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</si>
  <si>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</si>
  <si>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</si>
  <si>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</si>
  <si>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</si>
  <si>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</si>
  <si>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</si>
  <si>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</si>
  <si>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</si>
  <si>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</si>
  <si>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</si>
  <si>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</si>
  <si>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</si>
  <si>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</si>
  <si>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</si>
  <si>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</si>
  <si>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</si>
  <si>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</si>
  <si>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</si>
  <si>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</si>
  <si>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</si>
  <si>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</si>
  <si>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</si>
  <si>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</si>
  <si>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</si>
  <si>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</si>
  <si>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</si>
  <si>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</si>
  <si>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</si>
  <si>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</si>
  <si>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</si>
  <si>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</si>
  <si>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</si>
  <si>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</si>
  <si>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</si>
  <si>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</si>
  <si>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</si>
  <si>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</si>
  <si>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</si>
  <si>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</si>
  <si>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</si>
  <si>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</si>
  <si>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</si>
  <si>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</si>
  <si>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</si>
  <si>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</si>
  <si>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</si>
  <si>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</si>
  <si>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</si>
  <si>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</si>
  <si>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</si>
  <si>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</si>
  <si>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</si>
  <si>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</si>
  <si>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</si>
  <si>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</si>
  <si>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</si>
  <si>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</si>
  <si>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</si>
  <si>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</si>
  <si>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</si>
  <si>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</si>
  <si>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</si>
  <si>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</si>
  <si>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</si>
  <si>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</si>
  <si>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</si>
  <si>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</si>
  <si>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</si>
  <si>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</si>
  <si>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</si>
  <si>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</si>
  <si>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</si>
  <si>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</si>
  <si>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</si>
  <si>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</si>
  <si>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</si>
  <si>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</si>
  <si>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</si>
  <si>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</si>
  <si>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</si>
  <si>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</si>
  <si>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</si>
  <si>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</si>
  <si>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</si>
  <si>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</si>
  <si>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</si>
  <si>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</si>
  <si>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</si>
  <si>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</si>
  <si>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</si>
  <si>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</si>
  <si>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</si>
  <si>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</si>
  <si>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</si>
  <si>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</si>
  <si>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</si>
  <si>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</si>
  <si>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</si>
  <si>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</si>
  <si>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</si>
  <si>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</si>
  <si>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</si>
  <si>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</si>
  <si>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</si>
  <si>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</si>
  <si>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</si>
  <si>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</si>
  <si>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</si>
  <si>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</si>
  <si>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</si>
  <si>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</si>
  <si>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</si>
  <si>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</si>
  <si>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</si>
  <si>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</si>
  <si>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</si>
  <si>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</si>
  <si>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</si>
  <si>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</si>
  <si>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</si>
  <si>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</si>
  <si>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</si>
  <si>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</si>
  <si>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</si>
  <si>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</si>
  <si>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</si>
  <si>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</si>
  <si>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</si>
  <si>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</si>
  <si>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</si>
  <si>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</si>
  <si>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</si>
  <si>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</si>
  <si>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</si>
  <si>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</si>
  <si>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</si>
  <si>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</si>
  <si>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</si>
  <si>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</si>
  <si>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</si>
  <si>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</si>
  <si>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</si>
  <si>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</si>
  <si>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</si>
  <si>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</si>
  <si>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</si>
  <si>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</si>
  <si>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</si>
  <si>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</si>
  <si>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</si>
  <si>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</si>
  <si>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</si>
  <si>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</si>
  <si>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</si>
  <si>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</si>
  <si>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</si>
  <si>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</si>
  <si>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</si>
  <si>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</si>
  <si>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</si>
  <si>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</si>
  <si>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</si>
  <si>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</si>
  <si>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</si>
  <si>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</si>
  <si>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</si>
  <si>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</si>
  <si>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</si>
  <si>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</si>
  <si>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</si>
  <si>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</si>
  <si>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</si>
  <si>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</si>
  <si>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</si>
  <si>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</si>
  <si>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</si>
  <si>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</si>
  <si>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</si>
  <si>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</si>
  <si>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</si>
  <si>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</si>
  <si>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</si>
  <si>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</si>
  <si>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</si>
  <si>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</si>
  <si>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</si>
  <si>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</si>
  <si>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</si>
  <si>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</si>
  <si>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</si>
  <si>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</si>
  <si>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</si>
  <si>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</si>
  <si>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</si>
  <si>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</si>
  <si>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</si>
  <si>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</si>
  <si>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</si>
  <si>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</si>
  <si>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</si>
  <si>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</si>
  <si>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</si>
  <si>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</si>
  <si>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</si>
  <si>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</si>
  <si>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</si>
  <si>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</si>
  <si>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</si>
  <si>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</si>
  <si>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</si>
  <si>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</si>
  <si>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</si>
  <si>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</si>
  <si>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</si>
  <si>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</si>
  <si>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</si>
  <si>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</si>
  <si>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</si>
  <si>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</si>
  <si>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</si>
  <si>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</si>
  <si>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</si>
  <si>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</si>
  <si>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</si>
  <si>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</si>
  <si>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</si>
  <si>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</si>
  <si>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</si>
  <si>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</si>
  <si>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</si>
  <si>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</si>
  <si>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</si>
  <si>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</si>
  <si>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</si>
  <si>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</si>
  <si>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</si>
  <si>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</si>
  <si>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</si>
  <si>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</si>
  <si>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</si>
  <si>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</si>
  <si>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</si>
  <si>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</si>
  <si>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</si>
  <si>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</si>
  <si>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</si>
  <si>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</si>
  <si>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</si>
  <si>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</si>
  <si>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</si>
  <si>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</si>
  <si>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</si>
  <si>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</si>
  <si>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</si>
  <si>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</si>
  <si>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</si>
  <si>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</si>
  <si>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</si>
  <si>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</si>
  <si>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</si>
  <si>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</si>
  <si>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</si>
  <si>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</si>
  <si>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</si>
  <si>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</si>
  <si>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</si>
  <si>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</si>
  <si>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</si>
  <si>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</si>
  <si>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</si>
  <si>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</si>
  <si>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</si>
  <si>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</si>
  <si>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</si>
  <si>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</si>
  <si>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</si>
  <si>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</si>
  <si>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</si>
  <si>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</si>
  <si>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</si>
  <si>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</si>
  <si>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</si>
  <si>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</si>
  <si>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</si>
  <si>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</si>
  <si>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</si>
  <si>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</si>
  <si>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</si>
  <si>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</si>
  <si>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</si>
  <si>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</si>
  <si>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</si>
  <si>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</si>
  <si>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</si>
  <si>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</si>
  <si>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</si>
  <si>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</si>
  <si>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</si>
  <si>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</si>
  <si>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</si>
  <si>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</si>
  <si>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</si>
  <si>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</si>
  <si>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</si>
  <si>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</si>
  <si>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</si>
  <si>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</si>
  <si>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</si>
  <si>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</si>
  <si>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</si>
  <si>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</si>
  <si>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</si>
  <si>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</si>
  <si>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</si>
  <si>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</si>
  <si>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</si>
  <si>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</si>
  <si>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</si>
  <si>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</si>
  <si>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</si>
  <si>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</si>
  <si>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</si>
  <si>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</si>
  <si>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</si>
  <si>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</si>
  <si>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</si>
  <si>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</si>
  <si>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</si>
  <si>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</si>
  <si>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</si>
  <si>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</si>
  <si>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</si>
  <si>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</si>
  <si>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</si>
  <si>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</si>
  <si>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</si>
  <si>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</si>
  <si>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</si>
  <si>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</si>
  <si>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</si>
  <si>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</si>
  <si>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</si>
  <si>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</si>
  <si>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</si>
  <si>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</si>
  <si>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</si>
  <si>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</si>
  <si>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</si>
  <si>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</si>
  <si>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</si>
  <si>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</si>
  <si>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</si>
  <si>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</si>
  <si>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</si>
  <si>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</si>
  <si>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</si>
  <si>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</si>
  <si>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</si>
  <si>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</si>
  <si>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</si>
  <si>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</si>
  <si>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</si>
  <si>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</si>
  <si>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</si>
  <si>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</si>
  <si>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</si>
  <si>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</si>
  <si>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</si>
  <si>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</si>
  <si>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</si>
  <si>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</si>
  <si>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</si>
  <si>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</si>
  <si>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</si>
  <si>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</si>
  <si>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</si>
  <si>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</si>
  <si>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</si>
  <si>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</si>
  <si>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</si>
  <si>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</si>
  <si>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</si>
  <si>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</si>
  <si>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</si>
  <si>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</si>
  <si>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</si>
  <si>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</si>
  <si>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</si>
  <si>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</si>
  <si>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</si>
  <si>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</si>
  <si>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</si>
  <si>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</si>
  <si>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</si>
  <si>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</si>
  <si>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</si>
  <si>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</si>
  <si>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</si>
  <si>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</si>
  <si>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</si>
  <si>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</si>
  <si>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</si>
  <si>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</si>
  <si>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</si>
  <si>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</si>
  <si>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</si>
  <si>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</si>
  <si>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</si>
  <si>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</si>
  <si>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</si>
  <si>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</si>
  <si>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</si>
  <si>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</si>
  <si>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</si>
  <si>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</si>
  <si>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</si>
  <si>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</si>
  <si>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</si>
  <si>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</si>
  <si>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</si>
  <si>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</si>
  <si>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</si>
  <si>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</si>
  <si>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</si>
  <si>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</si>
  <si>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</si>
  <si>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</si>
  <si>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</si>
  <si>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</si>
  <si>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</si>
  <si>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</si>
  <si>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</si>
  <si>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</si>
  <si>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</si>
  <si>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</si>
  <si>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</si>
  <si>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</si>
  <si>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</si>
  <si>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</si>
  <si>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</si>
  <si>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</si>
  <si>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</si>
  <si>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</si>
  <si>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</si>
  <si>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</si>
  <si>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</si>
  <si>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</si>
  <si>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</si>
  <si>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</si>
  <si>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</si>
  <si>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</si>
  <si>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</si>
  <si>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</si>
  <si>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</si>
  <si>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</si>
  <si>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</si>
  <si>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</si>
  <si>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</si>
  <si>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</si>
  <si>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</si>
  <si>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</si>
  <si>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</si>
  <si>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</si>
  <si>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</si>
  <si>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</si>
  <si>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</si>
  <si>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</si>
  <si>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</si>
  <si>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</si>
  <si>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</si>
  <si>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</si>
  <si>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</si>
  <si>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</si>
  <si>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</si>
  <si>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</si>
  <si>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</si>
  <si>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</si>
  <si>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</si>
  <si>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</si>
  <si>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</si>
  <si>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</si>
  <si>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</si>
  <si>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</si>
  <si>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</si>
  <si>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</si>
  <si>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</si>
  <si>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</si>
  <si>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</si>
  <si>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</si>
  <si>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</si>
  <si>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</si>
  <si>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</si>
  <si>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</si>
  <si>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</si>
  <si>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</si>
  <si>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</si>
  <si>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</si>
  <si>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</si>
  <si>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</si>
  <si>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</si>
  <si>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</si>
  <si>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</si>
  <si>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</si>
  <si>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</si>
  <si>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</si>
  <si>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</si>
  <si>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</si>
  <si>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</si>
  <si>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</si>
  <si>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</si>
  <si>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</si>
  <si>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</si>
  <si>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</si>
  <si>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</si>
  <si>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</si>
  <si>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</si>
  <si>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</si>
  <si>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</si>
  <si>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</si>
  <si>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</si>
  <si>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</si>
  <si>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</si>
  <si>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</si>
  <si>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</si>
  <si>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</si>
  <si>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</si>
  <si>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</si>
  <si>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</si>
  <si>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</si>
  <si>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</si>
  <si>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</si>
  <si>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</si>
  <si>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</si>
  <si>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</si>
  <si>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</si>
  <si>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</si>
  <si>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</si>
  <si>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</si>
  <si>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</si>
  <si>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</si>
  <si>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</si>
  <si>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</si>
  <si>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</si>
  <si>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</si>
  <si>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</si>
  <si>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</si>
  <si>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</si>
  <si>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</si>
  <si>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</si>
  <si>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</si>
  <si>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</si>
  <si>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</si>
  <si>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</si>
  <si>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</si>
  <si>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</si>
  <si>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</si>
  <si>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</si>
  <si>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</si>
  <si>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</si>
  <si>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</si>
  <si>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</si>
  <si>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</si>
  <si>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</si>
  <si>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</si>
  <si>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</si>
  <si>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</si>
  <si>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</si>
  <si>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</si>
  <si>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</si>
  <si>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</si>
  <si>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</si>
  <si>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</si>
  <si>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</si>
  <si>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</si>
  <si>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</si>
  <si>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</si>
  <si>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</si>
  <si>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</si>
  <si>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</si>
  <si>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</si>
  <si>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</si>
  <si>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</si>
  <si>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</si>
  <si>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</si>
  <si>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</si>
  <si>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</si>
  <si>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</si>
  <si>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</si>
  <si>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</si>
  <si>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</si>
  <si>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</si>
  <si>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</si>
  <si>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</si>
  <si>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</si>
  <si>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</si>
  <si>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</si>
  <si>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</si>
  <si>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</si>
  <si>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</si>
  <si>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</si>
  <si>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</si>
  <si>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</si>
  <si>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</si>
  <si>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</si>
  <si>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</si>
  <si>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</si>
  <si>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</si>
  <si>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</si>
  <si>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</si>
  <si>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</si>
  <si>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</si>
  <si>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</si>
  <si>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</si>
  <si>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</si>
  <si>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</si>
  <si>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</si>
  <si>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</si>
  <si>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</si>
  <si>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</si>
  <si>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</si>
  <si>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</si>
  <si>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</si>
  <si>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</si>
  <si>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</si>
  <si>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</si>
  <si>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</si>
  <si>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</si>
  <si>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</si>
  <si>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</si>
  <si>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</si>
  <si>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</si>
  <si>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</si>
  <si>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</si>
  <si>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</si>
  <si>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</si>
  <si>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</si>
  <si>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</si>
  <si>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</si>
  <si>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</si>
  <si>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</si>
  <si>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</si>
  <si>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</si>
  <si>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</si>
  <si>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</si>
  <si>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</si>
  <si>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</si>
  <si>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</si>
  <si>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</si>
  <si>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</si>
  <si>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</si>
  <si>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</si>
  <si>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</si>
  <si>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</si>
  <si>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</si>
  <si>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</si>
  <si>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</si>
  <si>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</si>
  <si>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</si>
  <si>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</si>
  <si>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</si>
  <si>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</si>
  <si>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</si>
  <si>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</si>
  <si>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</si>
  <si>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</si>
  <si>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</si>
  <si>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</si>
  <si>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</si>
  <si>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</si>
  <si>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</si>
  <si>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</si>
  <si>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</si>
  <si>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</si>
  <si>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</si>
  <si>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</si>
  <si>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</si>
  <si>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</si>
  <si>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</si>
  <si>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</si>
  <si>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</si>
  <si>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</si>
  <si>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</si>
  <si>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</si>
  <si>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</si>
  <si>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</si>
  <si>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</si>
  <si>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</si>
  <si>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</si>
  <si>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</si>
  <si>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</si>
  <si>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</si>
  <si>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</si>
  <si>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</si>
  <si>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</si>
  <si>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</si>
  <si>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</si>
  <si>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</si>
  <si>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</si>
  <si>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</si>
  <si>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</si>
  <si>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</si>
  <si>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</si>
  <si>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</si>
  <si>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</si>
  <si>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</si>
  <si>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</si>
  <si>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</si>
  <si>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</si>
  <si>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</si>
  <si>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</si>
  <si>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</si>
  <si>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</si>
  <si>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</si>
  <si>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</si>
  <si>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</si>
  <si>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</si>
  <si>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</si>
  <si>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</si>
  <si>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</si>
  <si>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</si>
  <si>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</si>
  <si>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</si>
  <si>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</si>
  <si>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</si>
  <si>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</si>
  <si>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</si>
  <si>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</si>
  <si>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</si>
  <si>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</si>
  <si>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</si>
  <si>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</si>
  <si>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</si>
  <si>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</si>
  <si>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</si>
  <si>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</si>
  <si>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</si>
  <si>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</si>
  <si>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</si>
  <si>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</si>
  <si>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</si>
  <si>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</si>
  <si>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</si>
  <si>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</si>
  <si>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</si>
  <si>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</si>
  <si>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</si>
  <si>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</si>
  <si>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</si>
  <si>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</si>
  <si>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</si>
  <si>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</si>
  <si>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</si>
  <si>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</si>
  <si>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</si>
  <si>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</si>
  <si>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</si>
  <si>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</si>
  <si>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</si>
  <si>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</si>
  <si>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</si>
  <si>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</si>
  <si>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</si>
  <si>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</si>
  <si>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</si>
  <si>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</si>
  <si>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</si>
  <si>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</si>
  <si>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</si>
  <si>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</si>
  <si>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</si>
  <si>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</si>
  <si>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</si>
  <si>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</si>
  <si>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</si>
  <si>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</si>
  <si>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</si>
  <si>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</si>
  <si>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</si>
  <si>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</si>
  <si>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</si>
  <si>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</si>
  <si>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</si>
  <si>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</si>
  <si>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</si>
  <si>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</si>
  <si>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</si>
  <si>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</si>
  <si>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</si>
  <si>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</si>
  <si>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</si>
  <si>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</si>
  <si>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</si>
  <si>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</si>
  <si>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</si>
  <si>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</si>
  <si>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</si>
  <si>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</si>
  <si>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</si>
  <si>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</si>
  <si>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</si>
  <si>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</si>
  <si>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</si>
  <si>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</si>
  <si>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</si>
  <si>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</si>
  <si>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</si>
  <si>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</si>
  <si>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</si>
  <si>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</si>
  <si>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</si>
  <si>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</si>
  <si>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</si>
  <si>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</si>
  <si>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</si>
  <si>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</si>
  <si>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</si>
  <si>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</si>
  <si>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</si>
  <si>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</si>
  <si>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</si>
  <si>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</si>
  <si>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</si>
  <si>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</si>
  <si>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</si>
  <si>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</si>
  <si>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</si>
  <si>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</si>
  <si>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</si>
  <si>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</si>
  <si>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</si>
  <si>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</si>
  <si>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</si>
  <si>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</si>
  <si>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</si>
  <si>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</si>
  <si>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</si>
  <si>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</si>
  <si>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</si>
  <si>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</si>
  <si>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</si>
  <si>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</si>
  <si>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</si>
  <si>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</si>
  <si>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</si>
  <si>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</si>
  <si>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</si>
  <si>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</si>
  <si>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</si>
  <si>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</si>
  <si>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</si>
  <si>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</si>
  <si>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</si>
  <si>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</si>
  <si>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</si>
  <si>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</si>
  <si>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</si>
  <si>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</si>
  <si>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</si>
  <si>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</si>
  <si>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</si>
  <si>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</si>
  <si>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</si>
  <si>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</si>
  <si>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</si>
  <si>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</si>
  <si>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</si>
  <si>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</si>
  <si>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</si>
  <si>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</si>
  <si>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</si>
  <si>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</si>
  <si>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</si>
  <si>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</si>
  <si>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</si>
  <si>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</si>
  <si>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</si>
  <si>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</si>
  <si>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</si>
  <si>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</si>
  <si>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</si>
  <si>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</si>
  <si>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</si>
  <si>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</si>
  <si>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</si>
  <si>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</si>
  <si>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</si>
  <si>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</si>
  <si>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</si>
  <si>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</si>
  <si>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</si>
  <si>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</si>
  <si>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</si>
  <si>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</si>
  <si>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</si>
  <si>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</si>
  <si>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</si>
  <si>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</si>
  <si>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</si>
  <si>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</si>
  <si>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</si>
  <si>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</si>
  <si>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</si>
  <si>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</si>
  <si>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</si>
  <si>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</si>
  <si>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</si>
  <si>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</si>
  <si>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</si>
  <si>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</si>
  <si>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</si>
  <si>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</si>
  <si>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</si>
  <si>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</si>
  <si>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</si>
  <si>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</si>
  <si>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</si>
  <si>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</si>
  <si>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</si>
  <si>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</si>
  <si>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</si>
  <si>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</si>
  <si>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</si>
  <si>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</si>
  <si>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</si>
  <si>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</si>
  <si>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</si>
  <si>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</si>
  <si>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</si>
  <si>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</si>
  <si>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</si>
  <si>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</si>
  <si>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</si>
  <si>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</si>
  <si>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</si>
  <si>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</si>
  <si>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</si>
  <si>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</si>
  <si>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</si>
  <si>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</si>
  <si>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</si>
  <si>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</si>
  <si>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</si>
  <si>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</si>
  <si>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</si>
  <si>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</si>
  <si>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</si>
  <si>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</si>
  <si>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</si>
  <si>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</si>
  <si>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</si>
  <si>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</si>
  <si>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</si>
  <si>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</si>
  <si>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</si>
  <si>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</si>
  <si>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</si>
  <si>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</si>
  <si>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</si>
  <si>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</si>
  <si>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</si>
  <si>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</si>
  <si>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</si>
  <si>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</si>
  <si>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</si>
  <si>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</si>
  <si>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</si>
  <si>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</si>
  <si>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</si>
  <si>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</si>
  <si>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</si>
  <si>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</si>
  <si>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</si>
  <si>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</si>
  <si>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</si>
  <si>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</si>
  <si>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</si>
  <si>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</si>
  <si>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</si>
  <si>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</si>
  <si>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</si>
  <si>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</si>
  <si>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</si>
  <si>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</si>
  <si>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</si>
  <si>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</si>
  <si>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</si>
  <si>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</si>
  <si>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</si>
  <si>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</si>
  <si>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</si>
  <si>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</si>
  <si>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</si>
  <si>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</si>
  <si>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</si>
  <si>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</si>
  <si>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</si>
  <si>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</si>
  <si>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</si>
  <si>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</si>
  <si>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</si>
  <si>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</si>
  <si>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</si>
  <si>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</si>
  <si>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</si>
  <si>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</si>
  <si>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</si>
  <si>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</si>
  <si>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</si>
  <si>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</si>
  <si>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</si>
  <si>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</si>
  <si>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</si>
  <si>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</si>
  <si>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</si>
  <si>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</si>
  <si>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</si>
  <si>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</si>
  <si>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</si>
  <si>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</si>
  <si>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</si>
  <si>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</si>
  <si>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</si>
  <si>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</si>
  <si>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</si>
  <si>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</si>
  <si>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</si>
  <si>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</si>
  <si>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</si>
  <si>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</si>
  <si>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</si>
  <si>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</si>
  <si>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</si>
  <si>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</si>
  <si>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</si>
  <si>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</si>
  <si>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</si>
  <si>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</si>
  <si>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</si>
  <si>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</si>
  <si>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</si>
  <si>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</si>
  <si>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</si>
  <si>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</si>
  <si>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</si>
  <si>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</si>
  <si>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</si>
  <si>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</si>
  <si>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</si>
  <si>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</si>
  <si>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</si>
  <si>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</si>
  <si>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</si>
  <si>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</si>
  <si>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</si>
  <si>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</si>
  <si>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</si>
  <si>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</si>
  <si>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</si>
  <si>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</si>
  <si>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</si>
  <si>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</si>
  <si>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</si>
  <si>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</si>
  <si>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</si>
  <si>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</si>
  <si>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</si>
  <si>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</si>
  <si>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</si>
  <si>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</si>
  <si>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</si>
  <si>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</si>
  <si>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</si>
  <si>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</si>
  <si>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</si>
  <si>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</si>
  <si>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</si>
  <si>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</si>
  <si>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</si>
  <si>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</si>
  <si>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</si>
  <si>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</si>
  <si>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</si>
  <si>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</si>
  <si>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</si>
  <si>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</si>
  <si>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</si>
  <si>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</si>
  <si>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</si>
  <si>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</si>
  <si>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</si>
  <si>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</si>
  <si>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</si>
  <si>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</si>
  <si>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</si>
  <si>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</si>
  <si>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</si>
  <si>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</si>
  <si>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</si>
  <si>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</si>
  <si>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</si>
  <si>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</si>
  <si>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</si>
  <si>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</si>
  <si>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</si>
  <si>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</si>
  <si>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</si>
  <si>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</si>
  <si>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</si>
  <si>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</si>
  <si>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</si>
  <si>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</si>
  <si>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</si>
  <si>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</si>
  <si>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</si>
  <si>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</si>
  <si>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</si>
  <si>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</si>
  <si>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</si>
  <si>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</si>
  <si>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</si>
  <si>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</si>
  <si>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</si>
  <si>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</si>
  <si>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</si>
  <si>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</si>
  <si>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</si>
  <si>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</si>
  <si>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</si>
  <si>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</si>
  <si>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</si>
  <si>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</si>
  <si>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</si>
  <si>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</si>
  <si>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</si>
  <si>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</si>
  <si>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</si>
  <si>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</si>
  <si>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</si>
  <si>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</si>
  <si>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</si>
  <si>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</si>
  <si>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</si>
  <si>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</si>
  <si>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</si>
  <si>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</si>
  <si>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</si>
  <si>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</si>
  <si>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</si>
  <si>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</si>
  <si>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</si>
  <si>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</si>
  <si>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</si>
  <si>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</si>
  <si>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</si>
  <si>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</si>
  <si>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</si>
  <si>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</si>
  <si>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</si>
  <si>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</si>
  <si>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</si>
  <si>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</si>
  <si>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</si>
  <si>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</si>
  <si>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</si>
  <si>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</si>
  <si>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</si>
  <si>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</si>
  <si>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</si>
  <si>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</si>
  <si>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</si>
  <si>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</si>
  <si>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</si>
  <si>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</si>
  <si>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</si>
  <si>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</si>
  <si>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</si>
  <si>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</si>
  <si>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</si>
  <si>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</si>
  <si>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</si>
  <si>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</si>
  <si>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</si>
  <si>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</si>
  <si>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</si>
  <si>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</si>
  <si>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</si>
  <si>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</si>
  <si>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</si>
  <si>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</si>
  <si>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</si>
  <si>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</si>
  <si>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</si>
  <si>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</si>
  <si>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</si>
  <si>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</si>
  <si>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</si>
  <si>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</si>
  <si>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</si>
  <si>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</si>
  <si>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</si>
  <si>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</si>
  <si>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</si>
  <si>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</si>
  <si>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</si>
  <si>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</si>
  <si>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</si>
  <si>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</si>
  <si>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</si>
  <si>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</si>
  <si>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</si>
  <si>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</si>
  <si>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</si>
  <si>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</si>
  <si>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</si>
  <si>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</si>
  <si>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</si>
  <si>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</si>
  <si>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</si>
  <si>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</si>
  <si>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</si>
  <si>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</si>
  <si>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</si>
  <si>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</si>
  <si>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</si>
  <si>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</si>
  <si>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</si>
  <si>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</si>
  <si>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</si>
  <si>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</si>
  <si>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</si>
  <si>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</si>
  <si>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</si>
  <si>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</si>
  <si>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</si>
  <si>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</si>
  <si>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</si>
  <si>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</si>
  <si>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</si>
  <si>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</si>
  <si>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</si>
  <si>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</si>
  <si>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</si>
  <si>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</si>
  <si>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</si>
  <si>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</si>
  <si>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</si>
  <si>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</si>
  <si>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</si>
  <si>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</si>
  <si>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</si>
  <si>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</si>
  <si>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</si>
  <si>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</si>
  <si>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</si>
  <si>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</si>
  <si>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</si>
  <si>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</si>
  <si>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</si>
  <si>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</si>
  <si>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</si>
  <si>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</si>
  <si>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</si>
  <si>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</si>
  <si>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</si>
  <si>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</si>
  <si>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</si>
  <si>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</si>
  <si>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</si>
  <si>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</si>
  <si>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</si>
  <si>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</si>
  <si>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</si>
  <si>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</si>
  <si>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</si>
  <si>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</si>
  <si>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</si>
  <si>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</si>
  <si>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</si>
  <si>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</si>
  <si>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</si>
  <si>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</si>
  <si>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</si>
  <si>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</si>
  <si>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</si>
  <si>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</si>
  <si>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</si>
  <si>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</si>
  <si>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</si>
  <si>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</si>
  <si>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</si>
  <si>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</si>
  <si>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</si>
  <si>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</si>
  <si>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</si>
  <si>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</si>
  <si>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</si>
  <si>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</si>
  <si>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</si>
  <si>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</si>
  <si>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</si>
  <si>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</si>
  <si>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</si>
  <si>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</si>
  <si>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</si>
  <si>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</si>
  <si>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</si>
  <si>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</si>
  <si>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</si>
  <si>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</si>
  <si>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</si>
  <si>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</si>
  <si>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</si>
  <si>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</si>
  <si>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</si>
  <si>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</si>
  <si>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</si>
  <si>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</si>
  <si>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</si>
  <si>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</si>
  <si>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</si>
  <si>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</si>
  <si>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</si>
  <si>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</si>
  <si>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</si>
  <si>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</si>
  <si>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</si>
  <si>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</si>
  <si>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</si>
  <si>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</si>
  <si>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</si>
  <si>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</si>
  <si>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</si>
  <si>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</si>
  <si>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</si>
  <si>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</si>
  <si>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</si>
  <si>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</si>
  <si>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</si>
  <si>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</si>
  <si>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</si>
  <si>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</si>
  <si>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</si>
  <si>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</si>
  <si>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</si>
  <si>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</si>
  <si>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</si>
  <si>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</si>
  <si>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</si>
  <si>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</si>
  <si>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</si>
  <si>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</si>
  <si>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</si>
  <si>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</si>
  <si>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</si>
  <si>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</si>
  <si>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</si>
  <si>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</si>
  <si>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</si>
  <si>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</si>
  <si>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</si>
  <si>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</si>
  <si>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</si>
  <si>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</si>
  <si>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</si>
  <si>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</si>
  <si>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</si>
  <si>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</si>
  <si>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</si>
  <si>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</si>
  <si>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</si>
  <si>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</si>
  <si>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</si>
  <si>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</si>
  <si>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</si>
  <si>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</si>
  <si>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</si>
  <si>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</si>
  <si>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</si>
  <si>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</si>
  <si>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</si>
  <si>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</si>
  <si>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</si>
  <si>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</si>
  <si>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</si>
  <si>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</si>
  <si>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</si>
  <si>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</si>
  <si>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</si>
  <si>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</si>
  <si>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</si>
  <si>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</si>
  <si>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</si>
  <si>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</si>
  <si>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</si>
  <si>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</si>
  <si>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</si>
  <si>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</si>
  <si>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</si>
  <si>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</si>
  <si>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</si>
  <si>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</si>
  <si>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</si>
  <si>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</si>
  <si>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</si>
  <si>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</si>
  <si>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</si>
  <si>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</si>
  <si>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</si>
  <si>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</si>
  <si>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</si>
  <si>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</si>
  <si>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</si>
  <si>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</si>
  <si>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</si>
  <si>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</si>
  <si>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</si>
  <si>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</si>
  <si>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</si>
  <si>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</si>
  <si>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</si>
  <si>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</si>
  <si>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</si>
  <si>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</si>
  <si>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</si>
  <si>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</si>
  <si>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</si>
  <si>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</si>
  <si>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</si>
  <si>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</si>
  <si>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</si>
  <si>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</si>
  <si>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</si>
  <si>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</si>
  <si>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</si>
  <si>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</si>
  <si>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</si>
  <si>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</si>
  <si>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</si>
  <si>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</si>
  <si>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</si>
  <si>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</si>
  <si>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</si>
  <si>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</si>
  <si>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</si>
  <si>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</si>
  <si>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</si>
  <si>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</si>
  <si>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</si>
  <si>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</si>
  <si>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</si>
  <si>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</si>
  <si>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</si>
  <si>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</si>
  <si>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</si>
  <si>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</si>
  <si>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</si>
  <si>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</si>
  <si>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</si>
  <si>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</si>
  <si>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</si>
  <si>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</si>
  <si>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</si>
  <si>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</si>
  <si>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</si>
  <si>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</si>
  <si>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</si>
  <si>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</si>
  <si>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</si>
  <si>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</si>
  <si>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</si>
  <si>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</si>
  <si>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</si>
  <si>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</si>
  <si>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</si>
  <si>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</si>
  <si>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</si>
  <si>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</si>
  <si>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</si>
  <si>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</si>
  <si>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</si>
  <si>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</si>
  <si>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</si>
  <si>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</si>
  <si>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</si>
  <si>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</si>
  <si>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</si>
  <si>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</si>
  <si>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</si>
  <si>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</si>
  <si>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</si>
  <si>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</si>
  <si>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</si>
  <si>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</si>
  <si>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</si>
  <si>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</si>
  <si>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</si>
  <si>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</si>
  <si>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</si>
  <si>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</si>
  <si>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</si>
  <si>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</si>
  <si>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</si>
  <si>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</si>
  <si>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</si>
  <si>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</si>
  <si>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</si>
  <si>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</si>
  <si>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</si>
  <si>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</si>
  <si>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</si>
  <si>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</si>
  <si>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</si>
  <si>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</si>
  <si>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</si>
  <si>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</si>
  <si>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</si>
  <si>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</si>
  <si>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</si>
  <si>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</si>
  <si>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</si>
  <si>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</si>
  <si>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</si>
  <si>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</si>
  <si>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</si>
  <si>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</si>
  <si>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</si>
  <si>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</si>
  <si>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</si>
  <si>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</si>
  <si>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</si>
  <si>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</si>
  <si>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</si>
  <si>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</si>
  <si>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</si>
  <si>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</si>
  <si>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</si>
  <si>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</si>
  <si>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</si>
  <si>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</si>
  <si>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</si>
  <si>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</si>
  <si>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</si>
  <si>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</si>
  <si>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</si>
  <si>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</si>
  <si>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</si>
  <si>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</si>
  <si>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</si>
  <si>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</si>
  <si>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</si>
  <si>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</si>
  <si>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</si>
  <si>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</si>
  <si>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</si>
  <si>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</si>
  <si>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</si>
  <si>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</si>
  <si>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</si>
  <si>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</si>
  <si>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</si>
  <si>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</si>
  <si>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</si>
  <si>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</si>
  <si>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</si>
  <si>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</si>
  <si>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</si>
  <si>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</si>
  <si>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</si>
  <si>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</si>
  <si>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</si>
  <si>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</si>
  <si>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</si>
  <si>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</si>
  <si>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</si>
  <si>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</si>
  <si>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</si>
  <si>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</si>
  <si>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</si>
  <si>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</si>
  <si>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</si>
  <si>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</si>
  <si>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</si>
  <si>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</si>
  <si>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</si>
  <si>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</si>
  <si>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</si>
  <si>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</si>
  <si>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</si>
  <si>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</si>
  <si>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</si>
  <si>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</si>
  <si>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</si>
  <si>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</si>
  <si>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</si>
  <si>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</si>
  <si>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</si>
  <si>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</si>
  <si>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</si>
  <si>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</si>
  <si>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</si>
  <si>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</si>
  <si>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</si>
  <si>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</si>
  <si>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</si>
  <si>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</si>
  <si>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</si>
  <si>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</si>
  <si>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</si>
  <si>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</si>
  <si>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</si>
  <si>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</si>
  <si>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</si>
  <si>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</si>
  <si>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</si>
  <si>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</si>
  <si>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</si>
  <si>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</si>
  <si>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</si>
  <si>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</si>
  <si>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</si>
  <si>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</si>
  <si>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</si>
  <si>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</si>
  <si>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</si>
  <si>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</si>
  <si>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</si>
  <si>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</si>
  <si>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</si>
  <si>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</si>
  <si>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</si>
  <si>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</si>
  <si>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</si>
  <si>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</si>
  <si>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</si>
  <si>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</si>
  <si>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</si>
  <si>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</si>
  <si>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</si>
  <si>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</si>
  <si>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</si>
  <si>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</si>
  <si>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</si>
  <si>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</si>
  <si>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</si>
  <si>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</si>
  <si>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</si>
  <si>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</si>
  <si>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</si>
  <si>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</si>
  <si>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</si>
  <si>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</si>
  <si>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</si>
  <si>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</si>
  <si>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</si>
  <si>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</si>
  <si>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</si>
  <si>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</si>
  <si>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</si>
  <si>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</si>
  <si>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</si>
  <si>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</si>
  <si>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</si>
  <si>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</si>
  <si>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</si>
  <si>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</si>
  <si>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</si>
  <si>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</si>
  <si>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</si>
  <si>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</si>
  <si>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</si>
  <si>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</si>
  <si>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</si>
  <si>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</si>
  <si>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</si>
  <si>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</si>
  <si>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</si>
  <si>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</si>
  <si>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</si>
  <si>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</si>
  <si>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</si>
  <si>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</si>
  <si>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</si>
  <si>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</si>
  <si>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</si>
  <si>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</si>
  <si>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</si>
  <si>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</si>
  <si>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</si>
  <si>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</si>
  <si>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</si>
  <si>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</si>
  <si>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</si>
  <si>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</si>
  <si>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</si>
  <si>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</si>
  <si>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</si>
  <si>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</si>
  <si>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</si>
  <si>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</si>
  <si>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</si>
  <si>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</si>
  <si>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</si>
  <si>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</si>
  <si>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</si>
  <si>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</si>
  <si>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</si>
  <si>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</si>
  <si>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</si>
  <si>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</si>
  <si>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</si>
  <si>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</si>
  <si>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</si>
  <si>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</si>
  <si>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</si>
  <si>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</si>
  <si>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</si>
  <si>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</si>
  <si>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</si>
  <si>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</si>
  <si>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</si>
  <si>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</si>
  <si>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</si>
  <si>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</si>
  <si>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</si>
  <si>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</si>
  <si>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</si>
  <si>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</si>
  <si>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</si>
  <si>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</si>
  <si>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</si>
  <si>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</si>
  <si>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</si>
  <si>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</si>
  <si>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</si>
  <si>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</si>
  <si>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</si>
  <si>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</si>
  <si>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</si>
  <si>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</si>
  <si>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</si>
  <si>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</si>
  <si>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</si>
  <si>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</si>
  <si>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</si>
  <si>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</si>
  <si>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</si>
  <si>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</si>
  <si>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</si>
  <si>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</si>
  <si>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</si>
  <si>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</si>
  <si>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</si>
  <si>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</si>
  <si>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</si>
  <si>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</si>
  <si>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</si>
  <si>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</si>
  <si>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</si>
  <si>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</si>
  <si>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</si>
  <si>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</si>
  <si>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</si>
  <si>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</si>
  <si>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</si>
  <si>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</si>
  <si>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</si>
  <si>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</si>
  <si>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</si>
  <si>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</si>
  <si>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</si>
  <si>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</si>
  <si>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</si>
  <si>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</si>
  <si>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</si>
  <si>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</si>
  <si>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</si>
  <si>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</si>
  <si>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</si>
  <si>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</si>
  <si>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</si>
  <si>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</si>
  <si>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</si>
  <si>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</si>
  <si>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</si>
  <si>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</si>
  <si>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</si>
  <si>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</si>
  <si>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</si>
  <si>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</si>
  <si>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</si>
  <si>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</si>
  <si>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</si>
  <si>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</si>
  <si>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</si>
  <si>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</si>
  <si>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</si>
  <si>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</si>
  <si>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</si>
  <si>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</si>
  <si>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</si>
  <si>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</si>
  <si>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</si>
  <si>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</si>
  <si>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</si>
  <si>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</si>
  <si>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</si>
  <si>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</si>
  <si>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</si>
  <si>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</si>
  <si>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</si>
  <si>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</si>
  <si>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</si>
  <si>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</si>
  <si>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</si>
  <si>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</si>
  <si>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</si>
  <si>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</si>
  <si>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</si>
  <si>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</si>
  <si>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</si>
  <si>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</si>
  <si>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</si>
  <si>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</si>
  <si>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</si>
  <si>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</si>
  <si>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</si>
  <si>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</si>
  <si>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</si>
  <si>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</si>
  <si>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</si>
  <si>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</si>
  <si>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</si>
  <si>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</si>
  <si>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</si>
  <si>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</si>
  <si>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</si>
  <si>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</si>
  <si>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</si>
  <si>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</si>
  <si>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</si>
  <si>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</si>
  <si>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</si>
  <si>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</si>
  <si>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</si>
  <si>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</si>
  <si>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</si>
  <si>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</si>
  <si>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</si>
  <si>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</si>
  <si>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</si>
  <si>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</si>
  <si>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</si>
  <si>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</si>
  <si>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</si>
  <si>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</si>
  <si>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</si>
  <si>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</si>
  <si>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</si>
  <si>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</si>
  <si>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</si>
  <si>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</si>
  <si>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</si>
  <si>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</si>
  <si>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</si>
  <si>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</si>
  <si>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</si>
  <si>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</si>
  <si>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</si>
  <si>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</si>
  <si>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</si>
  <si>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</si>
  <si>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</si>
  <si>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</si>
  <si>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</si>
  <si>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</si>
  <si>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</si>
  <si>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</si>
  <si>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</si>
  <si>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</si>
  <si>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</si>
  <si>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</si>
  <si>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</si>
  <si>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</si>
  <si>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</si>
  <si>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</si>
  <si>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</si>
  <si>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</si>
  <si>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</si>
  <si>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</si>
  <si>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</si>
  <si>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</si>
  <si>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</si>
  <si>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</si>
  <si>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</si>
  <si>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</si>
  <si>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</si>
  <si>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</si>
  <si>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</si>
  <si>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</si>
  <si>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</si>
  <si>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</si>
  <si>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</si>
  <si>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</si>
  <si>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</si>
  <si>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</si>
  <si>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</si>
  <si>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</si>
  <si>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</si>
  <si>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</si>
  <si>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</si>
  <si>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</si>
  <si>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</si>
  <si>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</si>
  <si>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</si>
  <si>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</si>
  <si>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</si>
  <si>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</si>
  <si>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</si>
  <si>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</si>
  <si>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</si>
  <si>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</si>
  <si>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</si>
  <si>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</si>
  <si>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</si>
  <si>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</si>
  <si>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</si>
  <si>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</si>
  <si>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</si>
  <si>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</si>
  <si>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</si>
  <si>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</si>
  <si>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</si>
  <si>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</si>
  <si>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</si>
  <si>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</si>
  <si>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</si>
  <si>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</si>
  <si>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</si>
  <si>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</si>
  <si>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</si>
  <si>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</si>
  <si>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</si>
  <si>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</si>
  <si>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</si>
  <si>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</si>
  <si>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</si>
  <si>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</si>
  <si>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</si>
  <si>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</si>
  <si>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</si>
  <si>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</si>
  <si>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</si>
  <si>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</si>
  <si>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</si>
  <si>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</si>
  <si>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</si>
  <si>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</si>
  <si>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</si>
  <si>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</si>
  <si>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</si>
  <si>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</si>
  <si>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</si>
  <si>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</si>
  <si>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</si>
  <si>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</si>
  <si>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</si>
  <si>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</si>
  <si>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</si>
  <si>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</si>
  <si>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</si>
  <si>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</si>
  <si>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</si>
  <si>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</si>
  <si>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</si>
  <si>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</si>
  <si>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</si>
  <si>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</si>
  <si>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</si>
  <si>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</si>
  <si>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</si>
  <si>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</si>
  <si>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</si>
  <si>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</si>
  <si>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</si>
  <si>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</si>
  <si>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</si>
  <si>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</si>
  <si>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</si>
  <si>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</si>
  <si>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</si>
  <si>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</si>
  <si>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</si>
  <si>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</si>
  <si>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</si>
  <si>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</si>
  <si>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</si>
  <si>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</si>
  <si>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</si>
  <si>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</si>
  <si>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</si>
  <si>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</si>
  <si>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</si>
  <si>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</si>
  <si>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</si>
  <si>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</si>
  <si>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</si>
  <si>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</si>
  <si>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</si>
  <si>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</si>
  <si>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</si>
  <si>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</si>
  <si>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</si>
  <si>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</si>
  <si>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</si>
  <si>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</si>
  <si>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</si>
  <si>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</si>
  <si>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</si>
  <si>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</si>
  <si>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</si>
  <si>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</si>
  <si>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</si>
  <si>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</si>
  <si>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</si>
  <si>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</si>
  <si>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</si>
  <si>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</si>
  <si>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</si>
  <si>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</si>
  <si>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</si>
  <si>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</si>
  <si>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</si>
  <si>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</si>
  <si>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</si>
  <si>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</si>
  <si>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</si>
  <si>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</si>
  <si>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</si>
  <si>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</si>
  <si>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</si>
  <si>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</si>
  <si>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</si>
  <si>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</si>
  <si>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</si>
  <si>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</si>
  <si>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</si>
  <si>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</si>
  <si>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</si>
  <si>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</si>
  <si>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</si>
  <si>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</si>
  <si>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</si>
  <si>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</si>
  <si>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</si>
  <si>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</si>
  <si>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</si>
  <si>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</si>
  <si>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</si>
  <si>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</si>
  <si>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</si>
  <si>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</si>
  <si>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</si>
  <si>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</si>
  <si>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</si>
  <si>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</si>
  <si>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</si>
  <si>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</si>
  <si>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</si>
  <si>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</si>
  <si>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</si>
  <si>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</si>
  <si>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</si>
  <si>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</si>
  <si>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</si>
  <si>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</si>
  <si>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</si>
  <si>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</si>
  <si>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</si>
  <si>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</si>
  <si>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</si>
  <si>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</si>
  <si>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</si>
  <si>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</si>
  <si>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</si>
  <si>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</si>
  <si>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</si>
  <si>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</si>
  <si>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</si>
  <si>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</si>
  <si>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</si>
  <si>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</si>
  <si>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</si>
  <si>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</si>
  <si>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</si>
  <si>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</si>
  <si>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</si>
  <si>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</si>
  <si>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</si>
  <si>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</si>
  <si>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</si>
  <si>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</si>
  <si>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</si>
  <si>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</si>
  <si>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</si>
  <si>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</si>
  <si>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</si>
  <si>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</si>
  <si>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</si>
  <si>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</si>
  <si>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</si>
  <si>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</si>
  <si>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</si>
  <si>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</si>
  <si>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</si>
  <si>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</si>
  <si>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</si>
  <si>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</si>
  <si>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</si>
  <si>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</si>
  <si>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</si>
  <si>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</si>
  <si>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</si>
  <si>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</si>
  <si>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</si>
  <si>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</si>
  <si>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</si>
  <si>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</si>
  <si>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</si>
  <si>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</si>
  <si>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</si>
  <si>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</si>
  <si>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</si>
  <si>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</si>
  <si>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</si>
  <si>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</si>
  <si>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</si>
  <si>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</si>
  <si>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</si>
  <si>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</si>
  <si>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</si>
  <si>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</si>
  <si>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</si>
  <si>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</si>
  <si>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</si>
  <si>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</si>
  <si>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</si>
  <si>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</si>
  <si>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</si>
  <si>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</si>
  <si>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</si>
  <si>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</si>
  <si>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</si>
  <si>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</si>
  <si>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</si>
  <si>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</si>
  <si>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</si>
  <si>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</si>
  <si>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</si>
  <si>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</si>
  <si>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</si>
  <si>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</si>
  <si>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</si>
  <si>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</si>
  <si>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</si>
  <si>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</si>
  <si>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</si>
  <si>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</si>
  <si>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</si>
  <si>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</si>
  <si>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</si>
  <si>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</si>
  <si>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</si>
  <si>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</si>
  <si>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</si>
  <si>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</si>
  <si>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</si>
  <si>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</si>
  <si>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</si>
  <si>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</si>
  <si>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</si>
  <si>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</si>
  <si>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</si>
  <si>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</si>
  <si>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</si>
  <si>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</si>
  <si>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</si>
  <si>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</si>
  <si>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</si>
  <si>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</si>
  <si>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</si>
  <si>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</si>
  <si>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</si>
  <si>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</si>
  <si>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</si>
  <si>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</si>
  <si>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</si>
  <si>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</si>
  <si>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</si>
  <si>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</si>
  <si>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</si>
  <si>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</si>
  <si>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</si>
  <si>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</si>
  <si>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</si>
  <si>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</si>
  <si>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</si>
  <si>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</si>
  <si>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</si>
  <si>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</si>
  <si>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</si>
  <si>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</si>
  <si>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</si>
  <si>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</si>
  <si>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</si>
  <si>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</si>
  <si>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</si>
  <si>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</si>
  <si>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</si>
  <si>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</si>
  <si>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</si>
  <si>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</si>
  <si>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</si>
  <si>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</si>
  <si>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</si>
  <si>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</si>
  <si>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</si>
  <si>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</si>
  <si>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</si>
  <si>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</si>
  <si>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</si>
  <si>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</si>
  <si>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</si>
  <si>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</si>
  <si>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</si>
  <si>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</si>
  <si>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</si>
  <si>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</si>
  <si>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</si>
  <si>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</si>
  <si>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</si>
  <si>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</si>
  <si>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</si>
  <si>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</si>
  <si>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</si>
  <si>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</si>
  <si>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</si>
  <si>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</si>
  <si>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</si>
  <si>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</si>
  <si>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</si>
  <si>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</si>
  <si>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</si>
  <si>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</si>
  <si>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</si>
  <si>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</si>
  <si>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</si>
  <si>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</si>
  <si>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</si>
  <si>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</si>
  <si>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</si>
  <si>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</si>
  <si>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</si>
  <si>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</si>
  <si>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</si>
  <si>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</si>
  <si>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</si>
  <si>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</si>
  <si>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</si>
  <si>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</si>
  <si>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</si>
  <si>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</si>
  <si>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</si>
  <si>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</si>
  <si>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</si>
  <si>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</si>
  <si>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</si>
  <si>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</si>
  <si>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</si>
  <si>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</si>
  <si>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</si>
  <si>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</si>
  <si>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</si>
  <si>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</si>
  <si>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</si>
  <si>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</si>
  <si>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</si>
  <si>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</si>
  <si>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</si>
  <si>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</si>
  <si>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</si>
  <si>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</si>
  <si>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</si>
  <si>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</si>
  <si>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</si>
  <si>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</si>
  <si>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</si>
  <si>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</si>
  <si>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</si>
  <si>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</si>
  <si>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</si>
  <si>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</si>
  <si>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</si>
  <si>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</si>
  <si>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</si>
  <si>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</si>
  <si>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</si>
  <si>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</si>
  <si>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</si>
  <si>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</si>
  <si>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</si>
  <si>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</si>
  <si>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</si>
  <si>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</si>
  <si>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</si>
  <si>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</si>
  <si>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</si>
  <si>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</si>
  <si>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</si>
  <si>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</si>
  <si>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</si>
  <si>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</si>
  <si>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</si>
  <si>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</si>
  <si>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</si>
  <si>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</si>
  <si>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</si>
  <si>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</si>
  <si>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</si>
  <si>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</si>
  <si>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</si>
  <si>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</si>
  <si>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</si>
  <si>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</si>
  <si>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</si>
  <si>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</si>
  <si>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</si>
  <si>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</si>
  <si>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</si>
  <si>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</si>
  <si>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</si>
  <si>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</si>
  <si>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</si>
  <si>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</si>
  <si>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</si>
  <si>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</si>
  <si>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</si>
  <si>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</si>
  <si>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</si>
  <si>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</si>
  <si>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</si>
  <si>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</si>
  <si>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</si>
  <si>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</si>
  <si>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</si>
  <si>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</si>
  <si>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</si>
  <si>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</si>
  <si>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</si>
  <si>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</si>
  <si>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</si>
  <si>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</si>
  <si>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</si>
  <si>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</si>
  <si>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</si>
  <si>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</si>
  <si>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</si>
  <si>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</si>
  <si>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</si>
  <si>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</si>
  <si>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</si>
  <si>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</si>
  <si>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</si>
  <si>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</si>
  <si>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</si>
  <si>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</si>
  <si>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</si>
  <si>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</si>
  <si>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</si>
  <si>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</si>
  <si>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</si>
  <si>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</si>
  <si>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</si>
  <si>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</si>
  <si>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</si>
  <si>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</si>
  <si>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</si>
  <si>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</si>
  <si>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</si>
  <si>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</si>
  <si>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</si>
  <si>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</si>
  <si>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</si>
  <si>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</si>
  <si>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</si>
  <si>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</si>
  <si>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</si>
  <si>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</si>
  <si>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</si>
  <si>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</si>
  <si>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</si>
  <si>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</si>
  <si>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</si>
  <si>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</si>
  <si>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</si>
  <si>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</si>
  <si>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</si>
  <si>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</si>
  <si>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</si>
  <si>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</si>
  <si>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</si>
  <si>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</si>
  <si>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</si>
  <si>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</si>
  <si>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</si>
  <si>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</si>
  <si>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</si>
  <si>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</si>
  <si>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</si>
  <si>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</si>
  <si>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</si>
  <si>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</si>
  <si>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</si>
  <si>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</si>
  <si>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</si>
  <si>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</si>
  <si>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</si>
  <si>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</si>
  <si>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</si>
  <si>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</si>
  <si>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</si>
  <si>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</si>
  <si>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</si>
  <si>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</si>
  <si>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</si>
  <si>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</si>
  <si>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</si>
  <si>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</si>
  <si>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</si>
  <si>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</si>
  <si>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</si>
  <si>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</si>
  <si>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</si>
  <si>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</si>
  <si>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</si>
  <si>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</si>
  <si>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</si>
  <si>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</si>
  <si>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</si>
  <si>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</si>
  <si>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</si>
  <si>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</si>
  <si>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</si>
  <si>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</si>
  <si>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</si>
  <si>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</si>
  <si>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</si>
  <si>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</si>
  <si>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</si>
  <si>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</si>
  <si>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</si>
  <si>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</si>
  <si>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</si>
  <si>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</si>
  <si>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</si>
  <si>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</si>
  <si>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</si>
  <si>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</si>
  <si>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</si>
  <si>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</si>
  <si>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</si>
  <si>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</si>
  <si>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</si>
  <si>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</si>
  <si>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</si>
  <si>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</si>
  <si>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</si>
  <si>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</si>
  <si>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</si>
  <si>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</si>
  <si>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</si>
  <si>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</si>
  <si>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</si>
  <si>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</si>
  <si>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</si>
  <si>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</si>
  <si>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</si>
  <si>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</si>
  <si>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</si>
  <si>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</si>
  <si>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</si>
  <si>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</si>
  <si>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</si>
  <si>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</si>
  <si>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</si>
  <si>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</si>
  <si>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</si>
  <si>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</si>
  <si>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</si>
  <si>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</si>
  <si>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</si>
  <si>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</si>
  <si>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</si>
  <si>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</si>
  <si>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</si>
  <si>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</si>
  <si>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</si>
  <si>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</si>
  <si>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</si>
  <si>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</si>
  <si>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</si>
  <si>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</si>
  <si>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</si>
  <si>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</si>
  <si>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</si>
  <si>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</si>
  <si>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</si>
  <si>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</si>
  <si>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</si>
  <si>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</si>
  <si>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</si>
  <si>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</si>
  <si>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</si>
  <si>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</si>
  <si>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</si>
  <si>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</si>
  <si>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</si>
  <si>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</si>
  <si>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</si>
  <si>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</si>
  <si>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</si>
  <si>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</si>
  <si>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</si>
  <si>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</si>
  <si>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</si>
  <si>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</si>
  <si>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</si>
  <si>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</si>
  <si>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</si>
  <si>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</si>
  <si>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</si>
  <si>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</si>
  <si>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</si>
  <si>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</si>
  <si>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</si>
  <si>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</si>
  <si>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</si>
  <si>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</si>
  <si>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</si>
  <si>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</si>
  <si>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</si>
  <si>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</si>
  <si>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</si>
  <si>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</si>
  <si>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</si>
  <si>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</si>
  <si>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</si>
  <si>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</si>
  <si>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</si>
  <si>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</si>
  <si>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</si>
  <si>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</si>
  <si>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</si>
  <si>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</si>
  <si>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</si>
  <si>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</si>
  <si>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</si>
  <si>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</si>
  <si>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</si>
  <si>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</si>
  <si>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</si>
  <si>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</si>
  <si>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</si>
  <si>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</si>
  <si>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</si>
  <si>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</si>
  <si>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</si>
  <si>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</si>
  <si>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</si>
  <si>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</si>
  <si>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</si>
  <si>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</si>
  <si>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</si>
  <si>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</si>
  <si>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</si>
  <si>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</si>
  <si>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</si>
  <si>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</si>
  <si>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</si>
  <si>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</si>
  <si>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</si>
  <si>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</si>
  <si>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</si>
  <si>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</si>
  <si>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</si>
  <si>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</si>
  <si>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</si>
  <si>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</si>
  <si>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</si>
  <si>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</si>
  <si>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</si>
  <si>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</si>
  <si>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</si>
  <si>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</si>
  <si>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</si>
  <si>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</si>
  <si>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</si>
  <si>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</si>
  <si>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</si>
  <si>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</si>
  <si>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</si>
  <si>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</si>
  <si>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</si>
  <si>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</si>
  <si>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</si>
  <si>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</si>
  <si>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</si>
  <si>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</si>
  <si>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</si>
  <si>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</si>
  <si>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</si>
  <si>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</si>
  <si>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</si>
  <si>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</si>
  <si>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</si>
  <si>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</si>
  <si>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</si>
  <si>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</si>
  <si>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</si>
  <si>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</si>
  <si>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</si>
  <si>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</si>
  <si>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</si>
  <si>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</si>
  <si>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</si>
  <si>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</si>
  <si>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</si>
  <si>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</si>
  <si>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</si>
  <si>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</si>
  <si>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</si>
  <si>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</si>
  <si>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</si>
  <si>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</si>
  <si>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</si>
  <si>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</si>
  <si>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</si>
  <si>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</si>
  <si>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</si>
  <si>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</si>
  <si>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</si>
  <si>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</si>
  <si>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</si>
  <si>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</si>
  <si>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</si>
  <si>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</si>
  <si>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</si>
  <si>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</si>
  <si>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</si>
  <si>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</si>
  <si>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</si>
  <si>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</si>
  <si>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</si>
  <si>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</si>
  <si>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</si>
  <si>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</si>
  <si>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</si>
  <si>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</si>
  <si>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</si>
  <si>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</si>
  <si>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</si>
  <si>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</si>
  <si>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</si>
  <si>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</si>
  <si>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</si>
  <si>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</si>
  <si>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</si>
  <si>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</si>
  <si>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</si>
  <si>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</si>
  <si>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</si>
  <si>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</si>
  <si>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</si>
  <si>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</si>
  <si>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</si>
  <si>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</si>
  <si>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</si>
  <si>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</si>
  <si>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</si>
  <si>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</si>
  <si>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</si>
  <si>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</si>
  <si>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</si>
  <si>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</si>
  <si>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</si>
  <si>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</si>
  <si>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</si>
  <si>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</si>
  <si>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</si>
  <si>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</si>
  <si>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</si>
  <si>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</si>
  <si>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</si>
  <si>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</si>
  <si>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</si>
  <si>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</si>
  <si>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</si>
  <si>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</si>
  <si>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</si>
  <si>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</si>
  <si>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</si>
  <si>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</si>
  <si>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</si>
  <si>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</si>
  <si>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</si>
  <si>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</si>
  <si>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</si>
  <si>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</si>
  <si>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</si>
  <si>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</si>
  <si>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</si>
  <si>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</si>
  <si>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</si>
  <si>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</si>
  <si>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</si>
  <si>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</si>
  <si>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</si>
  <si>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</si>
  <si>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</si>
  <si>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</si>
  <si>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</si>
  <si>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</si>
  <si>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</si>
  <si>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</si>
  <si>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</si>
  <si>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</si>
  <si>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</si>
  <si>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</si>
  <si>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</si>
  <si>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</si>
  <si>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</si>
  <si>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</si>
  <si>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</si>
  <si>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</si>
  <si>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</si>
  <si>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</si>
  <si>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</si>
  <si>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</si>
  <si>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</si>
  <si>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</si>
  <si>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</si>
  <si>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</si>
  <si>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</si>
  <si>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</si>
  <si>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</si>
  <si>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</si>
  <si>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</si>
  <si>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</si>
  <si>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</si>
  <si>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</si>
  <si>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</si>
  <si>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</si>
  <si>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</si>
  <si>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</si>
  <si>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</si>
  <si>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</si>
  <si>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</si>
  <si>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</si>
  <si>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</si>
  <si>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</si>
  <si>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</si>
  <si>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</si>
  <si>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</si>
  <si>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</si>
  <si>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</si>
  <si>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</si>
  <si>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</si>
  <si>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</si>
  <si>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</si>
  <si>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</si>
  <si>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</si>
  <si>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</si>
  <si>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</si>
  <si>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</si>
  <si>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</si>
  <si>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</si>
  <si>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</si>
  <si>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</si>
  <si>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</si>
  <si>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</si>
  <si>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</si>
  <si>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</si>
  <si>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</si>
  <si>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</si>
  <si>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</si>
  <si>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</si>
  <si>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</si>
  <si>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</si>
  <si>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</si>
  <si>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</si>
  <si>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</si>
  <si>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</si>
  <si>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</si>
  <si>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</si>
  <si>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</si>
  <si>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</si>
  <si>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</si>
  <si>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</si>
  <si>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</si>
  <si>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</si>
  <si>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</si>
  <si>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</si>
  <si>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</si>
  <si>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</si>
  <si>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</si>
  <si>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</si>
  <si>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</si>
  <si>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</si>
  <si>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</si>
  <si>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</si>
  <si>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</si>
  <si>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</si>
  <si>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</si>
  <si>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</si>
  <si>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</si>
  <si>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</si>
  <si>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</si>
  <si>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</si>
  <si>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</si>
  <si>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</si>
  <si>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</si>
  <si>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</si>
  <si>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</si>
  <si>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</si>
  <si>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</si>
  <si>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</si>
  <si>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</si>
  <si>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</si>
  <si>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</si>
  <si>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</si>
  <si>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</si>
  <si>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</si>
  <si>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</si>
  <si>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</si>
  <si>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</si>
  <si>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</si>
  <si>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</si>
  <si>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</si>
  <si>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</si>
  <si>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</si>
  <si>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</si>
  <si>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</si>
  <si>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</si>
  <si>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</si>
  <si>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</si>
  <si>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</si>
  <si>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</si>
  <si>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</si>
  <si>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</si>
  <si>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</si>
  <si>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</si>
  <si>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</si>
  <si>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</si>
  <si>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</si>
  <si>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</si>
  <si>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</si>
  <si>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</si>
  <si>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</si>
  <si>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</si>
  <si>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</si>
  <si>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</si>
  <si>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</si>
  <si>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</si>
  <si>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</si>
  <si>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</si>
  <si>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</si>
  <si>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</si>
  <si>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</si>
  <si>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</si>
  <si>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</si>
  <si>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</si>
  <si>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</si>
  <si>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</si>
  <si>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</si>
  <si>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</si>
  <si>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</si>
  <si>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</si>
  <si>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</si>
  <si>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</si>
  <si>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</si>
  <si>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</si>
  <si>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</si>
  <si>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</si>
  <si>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</si>
  <si>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</si>
  <si>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</si>
  <si>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</si>
  <si>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</si>
  <si>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</si>
  <si>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</si>
  <si>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</si>
  <si>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</si>
  <si>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</si>
  <si>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</si>
  <si>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</si>
  <si>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</si>
  <si>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</si>
  <si>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</si>
  <si>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</si>
  <si>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</si>
  <si>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</si>
  <si>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</si>
  <si>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</si>
  <si>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</si>
  <si>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</si>
  <si>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</si>
  <si>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</si>
  <si>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</si>
  <si>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</si>
  <si>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</si>
  <si>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</si>
  <si>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</si>
  <si>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</si>
  <si>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</si>
  <si>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</si>
  <si>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</si>
  <si>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</si>
  <si>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</si>
  <si>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</si>
  <si>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</si>
  <si>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</si>
  <si>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</si>
  <si>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</si>
  <si>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</si>
  <si>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</si>
  <si>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</si>
  <si>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</si>
  <si>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</si>
  <si>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</si>
  <si>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</si>
  <si>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</si>
  <si>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</si>
  <si>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</si>
  <si>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</si>
  <si>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</si>
  <si>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</si>
  <si>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</si>
  <si>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</si>
  <si>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</si>
  <si>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</si>
  <si>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</si>
  <si>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</si>
  <si>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</si>
  <si>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</si>
  <si>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</si>
  <si>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</si>
  <si>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</si>
  <si>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</si>
  <si>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</si>
  <si>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</si>
  <si>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</si>
  <si>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</si>
  <si>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</si>
  <si>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</si>
  <si>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</si>
  <si>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</si>
  <si>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</si>
  <si>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</si>
  <si>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</si>
  <si>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</si>
  <si>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</si>
  <si>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</si>
  <si>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</si>
  <si>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</si>
  <si>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</si>
  <si>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</si>
  <si>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</si>
  <si>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</si>
  <si>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</si>
  <si>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</si>
  <si>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</si>
  <si>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</si>
  <si>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</si>
  <si>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</si>
  <si>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</si>
  <si>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</si>
  <si>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</si>
  <si>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</si>
  <si>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</si>
  <si>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</si>
  <si>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</si>
  <si>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</si>
  <si>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</si>
  <si>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</si>
  <si>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</si>
  <si>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</si>
  <si>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</si>
  <si>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</si>
  <si>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</si>
  <si>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</si>
  <si>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</si>
  <si>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</si>
  <si>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</si>
  <si>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</si>
  <si>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</si>
  <si>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</si>
  <si>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</si>
  <si>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</si>
  <si>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</si>
  <si>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</si>
  <si>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</si>
  <si>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</si>
  <si>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</si>
  <si>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</si>
  <si>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</si>
  <si>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</si>
  <si>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</si>
  <si>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</si>
  <si>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</si>
  <si>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</si>
  <si>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</si>
  <si>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</si>
  <si>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</si>
  <si>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</si>
  <si>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</si>
  <si>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</si>
  <si>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</si>
  <si>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</si>
  <si>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</si>
  <si>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</si>
  <si>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</si>
  <si>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</si>
  <si>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</si>
  <si>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</si>
  <si>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</si>
  <si>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</si>
  <si>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</si>
  <si>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</si>
  <si>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</si>
  <si>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</si>
  <si>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</si>
  <si>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</si>
  <si>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</si>
  <si>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</si>
  <si>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</si>
  <si>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</si>
  <si>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</si>
  <si>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</si>
  <si>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</si>
  <si>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</si>
  <si>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</si>
  <si>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</si>
  <si>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</si>
  <si>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</si>
  <si>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</si>
  <si>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</si>
  <si>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</si>
  <si>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</si>
  <si>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</si>
  <si>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</si>
  <si>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</si>
  <si>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</si>
  <si>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</si>
  <si>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</si>
  <si>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</si>
  <si>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</si>
  <si>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</si>
  <si>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</si>
  <si>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</si>
  <si>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</si>
  <si>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</si>
  <si>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</si>
  <si>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</si>
  <si>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</si>
  <si>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</si>
  <si>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</si>
  <si>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</si>
  <si>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</si>
  <si>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</si>
  <si>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</si>
  <si>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</si>
  <si>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</si>
  <si>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</si>
  <si>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</si>
  <si>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</si>
  <si>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</si>
  <si>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</si>
  <si>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</si>
  <si>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</si>
  <si>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</si>
  <si>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</si>
  <si>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</si>
  <si>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</si>
  <si>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</si>
  <si>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</si>
  <si>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</si>
  <si>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</si>
  <si>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</si>
  <si>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</si>
  <si>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</si>
  <si>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</si>
  <si>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</si>
  <si>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</si>
  <si>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</si>
  <si>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</si>
  <si>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</si>
  <si>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</si>
  <si>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</si>
  <si>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</si>
  <si>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</si>
  <si>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</si>
  <si>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</si>
  <si>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</si>
  <si>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</si>
  <si>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</si>
  <si>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</si>
  <si>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</si>
  <si>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</si>
  <si>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</si>
  <si>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</si>
  <si>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</si>
  <si>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</si>
  <si>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</si>
  <si>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</si>
  <si>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</si>
  <si>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</si>
  <si>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</si>
  <si>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</si>
  <si>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</si>
  <si>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</si>
  <si>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</si>
  <si>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</si>
  <si>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</si>
  <si>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</si>
  <si>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</si>
  <si>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</si>
  <si>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</si>
  <si>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</si>
  <si>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</si>
  <si>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</si>
  <si>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</si>
  <si>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</si>
  <si>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</si>
  <si>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</si>
  <si>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</si>
  <si>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</si>
  <si>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</si>
  <si>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</si>
  <si>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</si>
  <si>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</si>
  <si>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</si>
  <si>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</si>
  <si>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</si>
  <si>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</si>
  <si>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</si>
  <si>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</si>
  <si>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</si>
  <si>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</si>
  <si>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</si>
  <si>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</si>
  <si>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</si>
  <si>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</si>
  <si>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</si>
  <si>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</si>
  <si>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</si>
  <si>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</si>
  <si>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</si>
  <si>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</si>
  <si>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</si>
  <si>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</si>
  <si>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</si>
  <si>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</si>
  <si>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</si>
  <si>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</si>
  <si>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</si>
  <si>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</si>
  <si>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</si>
  <si>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</si>
  <si>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</si>
  <si>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</si>
  <si>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</si>
  <si>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</si>
  <si>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</si>
  <si>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</si>
  <si>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</si>
  <si>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</si>
  <si>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</si>
  <si>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</si>
  <si>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</si>
  <si>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</si>
  <si>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</si>
  <si>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</si>
  <si>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</si>
  <si>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</si>
  <si>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</si>
  <si>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</si>
  <si>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</si>
  <si>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</si>
  <si>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</si>
  <si>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</si>
  <si>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</si>
  <si>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</si>
  <si>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</si>
  <si>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</si>
  <si>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</si>
  <si>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</si>
  <si>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</si>
  <si>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</si>
  <si>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</si>
  <si>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</si>
  <si>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</si>
  <si>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</si>
  <si>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</si>
  <si>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</si>
  <si>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</si>
  <si>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</si>
  <si>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</si>
  <si>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</si>
  <si>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</si>
  <si>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</si>
  <si>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</si>
  <si>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</si>
  <si>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</si>
  <si>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</si>
  <si>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</si>
  <si>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</si>
  <si>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</si>
  <si>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</si>
  <si>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</si>
  <si>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</si>
  <si>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</si>
  <si>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</si>
  <si>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</si>
  <si>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</si>
  <si>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</si>
  <si>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</si>
  <si>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</si>
  <si>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</si>
  <si>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</si>
  <si>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</si>
  <si>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</si>
  <si>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</si>
  <si>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</si>
  <si>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</si>
  <si>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</si>
  <si>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</si>
  <si>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</si>
  <si>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</si>
  <si>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</si>
  <si>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</si>
  <si>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</si>
  <si>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</si>
  <si>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</si>
  <si>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</si>
  <si>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</si>
  <si>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</si>
  <si>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</si>
  <si>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</si>
  <si>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</si>
  <si>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</si>
  <si>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</si>
  <si>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</si>
  <si>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</si>
  <si>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</si>
  <si>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</si>
  <si>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</si>
  <si>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</si>
  <si>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</si>
  <si>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</si>
  <si>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</si>
  <si>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</si>
  <si>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</si>
  <si>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</si>
  <si>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</si>
  <si>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</si>
  <si>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</si>
  <si>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</si>
  <si>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</si>
  <si>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</si>
  <si>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</si>
  <si>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</si>
  <si>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</si>
  <si>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</si>
  <si>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</si>
  <si>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</si>
  <si>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</si>
  <si>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</si>
  <si>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</si>
  <si>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</si>
  <si>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</si>
  <si>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</si>
  <si>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</si>
  <si>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</si>
  <si>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</si>
  <si>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</si>
  <si>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</si>
  <si>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</si>
  <si>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</si>
  <si>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</si>
  <si>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</si>
  <si>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</si>
  <si>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</si>
  <si>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</si>
  <si>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</si>
  <si>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</si>
  <si>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</si>
  <si>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</si>
  <si>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</si>
  <si>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</si>
  <si>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</si>
  <si>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</si>
  <si>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</si>
  <si>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</si>
  <si>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</si>
  <si>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</si>
  <si>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</si>
  <si>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</si>
  <si>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</si>
  <si>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</si>
  <si>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</si>
  <si>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</si>
  <si>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</si>
  <si>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</si>
  <si>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</si>
  <si>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</si>
  <si>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</si>
  <si>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</si>
  <si>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</si>
  <si>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</si>
  <si>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</si>
  <si>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</si>
  <si>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</si>
  <si>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</si>
  <si>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</si>
  <si>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</si>
  <si>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</si>
  <si>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</si>
  <si>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</si>
  <si>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</si>
  <si>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</si>
  <si>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</si>
  <si>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</si>
  <si>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</si>
  <si>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</si>
  <si>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</si>
  <si>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</si>
  <si>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</si>
  <si>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</si>
  <si>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</si>
  <si>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</si>
  <si>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</si>
  <si>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</si>
  <si>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</si>
  <si>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</si>
  <si>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</si>
  <si>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</si>
  <si>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</si>
  <si>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</si>
  <si>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</si>
  <si>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</si>
  <si>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</si>
  <si>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</si>
  <si>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</si>
  <si>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</si>
  <si>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</si>
  <si>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</si>
  <si>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</si>
  <si>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</si>
  <si>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</si>
  <si>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</si>
  <si>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</si>
  <si>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</si>
  <si>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</si>
  <si>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</si>
  <si>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</si>
  <si>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</si>
  <si>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</si>
  <si>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</si>
  <si>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</si>
  <si>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</si>
  <si>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</si>
  <si>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</si>
  <si>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</si>
  <si>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</si>
  <si>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</si>
  <si>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</si>
  <si>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</si>
  <si>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</si>
  <si>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</si>
  <si>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</si>
  <si>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</si>
  <si>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</si>
  <si>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</si>
  <si>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</si>
  <si>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</si>
  <si>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</si>
  <si>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</si>
  <si>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</si>
  <si>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</si>
  <si>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</si>
  <si>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</si>
  <si>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</si>
  <si>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</si>
  <si>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</si>
  <si>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</si>
  <si>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</si>
  <si>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</si>
  <si>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</si>
  <si>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</si>
  <si>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</si>
  <si>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</si>
  <si>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</si>
  <si>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</si>
  <si>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</si>
  <si>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</si>
  <si>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</si>
  <si>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</si>
  <si>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</si>
  <si>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</si>
  <si>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</si>
  <si>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</si>
  <si>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</si>
  <si>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</si>
  <si>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</si>
  <si>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</si>
  <si>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</si>
  <si>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</si>
  <si>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</si>
  <si>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</si>
  <si>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</si>
  <si>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</si>
  <si>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</si>
  <si>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</si>
  <si>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</si>
  <si>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</si>
  <si>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</si>
  <si>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</si>
  <si>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</si>
  <si>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</si>
  <si>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</si>
  <si>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</si>
  <si>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</si>
  <si>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</si>
  <si>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</si>
  <si>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</si>
  <si>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</si>
  <si>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</si>
  <si>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</si>
  <si>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</si>
  <si>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</si>
  <si>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</si>
  <si>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</si>
  <si>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</si>
  <si>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</si>
  <si>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</si>
  <si>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</si>
  <si>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</si>
  <si>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</si>
  <si>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</si>
  <si>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</si>
  <si>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</si>
  <si>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</si>
  <si>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</si>
  <si>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</si>
  <si>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</si>
  <si>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</si>
  <si>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</si>
  <si>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</si>
  <si>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</si>
  <si>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</si>
  <si>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</si>
  <si>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</si>
  <si>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</si>
  <si>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</si>
  <si>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</si>
  <si>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</si>
  <si>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</si>
  <si>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</si>
  <si>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</si>
  <si>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</si>
  <si>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</si>
  <si>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</si>
  <si>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</si>
  <si>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</si>
  <si>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</si>
  <si>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</si>
  <si>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</si>
  <si>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</si>
  <si>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</si>
  <si>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</si>
  <si>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</si>
  <si>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</si>
  <si>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</si>
  <si>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</si>
  <si>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</si>
  <si>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</si>
  <si>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</si>
  <si>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</si>
  <si>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</si>
  <si>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</si>
  <si>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</si>
  <si>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</si>
  <si>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</si>
  <si>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</si>
  <si>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</si>
  <si>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</si>
  <si>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</si>
  <si>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</si>
  <si>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</si>
  <si>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</si>
  <si>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</si>
  <si>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</si>
  <si>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</si>
  <si>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</si>
  <si>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</si>
  <si>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</si>
  <si>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</si>
  <si>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</si>
  <si>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</si>
  <si>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</si>
  <si>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</si>
  <si>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</si>
  <si>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</si>
  <si>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</si>
  <si>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</si>
  <si>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</si>
  <si>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</si>
  <si>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</si>
  <si>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</si>
  <si>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</si>
  <si>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</si>
  <si>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</si>
  <si>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</si>
  <si>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</si>
  <si>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</si>
  <si>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</si>
  <si>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</si>
  <si>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</si>
  <si>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</si>
  <si>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</si>
  <si>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</si>
  <si>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</si>
  <si>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</si>
  <si>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</si>
  <si>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</si>
  <si>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</si>
  <si>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</si>
  <si>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</si>
  <si>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</si>
  <si>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</si>
  <si>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</si>
  <si>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</si>
  <si>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</si>
  <si>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</si>
  <si>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</si>
  <si>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</si>
  <si>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</si>
  <si>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</si>
  <si>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</si>
  <si>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</si>
  <si>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</si>
  <si>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</si>
  <si>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</si>
  <si>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</si>
  <si>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</si>
  <si>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</si>
  <si>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</si>
  <si>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</si>
  <si>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</si>
  <si>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</si>
  <si>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</si>
  <si>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</si>
  <si>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</si>
  <si>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</si>
  <si>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</si>
  <si>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</si>
  <si>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</si>
  <si>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</si>
  <si>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</si>
  <si>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</si>
  <si>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</si>
  <si>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</si>
  <si>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</si>
  <si>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</si>
  <si>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</si>
  <si>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</si>
  <si>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</si>
  <si>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</si>
  <si>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</si>
  <si>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</si>
  <si>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</si>
  <si>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</si>
  <si>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</si>
  <si>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</si>
  <si>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</si>
  <si>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</si>
  <si>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</si>
  <si>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</si>
  <si>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</si>
  <si>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</si>
  <si>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</si>
  <si>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</si>
  <si>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</si>
  <si>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</si>
  <si>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</si>
  <si>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</si>
  <si>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</si>
  <si>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</si>
  <si>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</si>
  <si>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</si>
  <si>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</si>
  <si>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</si>
  <si>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</si>
  <si>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</si>
  <si>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</si>
  <si>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</si>
  <si>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</si>
  <si>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</si>
  <si>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</si>
  <si>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</si>
  <si>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</si>
  <si>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</si>
  <si>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</si>
  <si>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</si>
  <si>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</si>
  <si>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</si>
  <si>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</si>
  <si>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</si>
  <si>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</si>
  <si>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</si>
  <si>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</si>
  <si>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</si>
  <si>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</si>
  <si>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</si>
  <si>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</si>
  <si>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</si>
  <si>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</si>
  <si>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</si>
  <si>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</si>
  <si>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</si>
  <si>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</si>
  <si>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</si>
  <si>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</si>
  <si>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</si>
  <si>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</si>
  <si>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</si>
  <si>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</si>
  <si>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</si>
  <si>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</si>
  <si>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</si>
  <si>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</si>
  <si>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</si>
  <si>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</si>
  <si>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</si>
  <si>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</si>
  <si>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</si>
  <si>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</si>
  <si>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</si>
  <si>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</si>
  <si>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</si>
  <si>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</si>
  <si>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</si>
  <si>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</si>
  <si>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</si>
  <si>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</si>
  <si>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</si>
  <si>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</si>
  <si>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</si>
  <si>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</si>
  <si>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</si>
  <si>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</si>
  <si>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</si>
  <si>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</si>
  <si>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</si>
  <si>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</si>
  <si>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</si>
  <si>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</si>
  <si>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</si>
  <si>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</si>
  <si>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</si>
  <si>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</si>
  <si>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</si>
  <si>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</si>
  <si>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</si>
  <si>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</si>
  <si>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</si>
  <si>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</si>
  <si>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</si>
  <si>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</si>
  <si>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</si>
  <si>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</si>
  <si>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</si>
  <si>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</si>
  <si>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</si>
  <si>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</si>
  <si>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</si>
  <si>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</si>
  <si>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</si>
  <si>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</si>
  <si>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</si>
  <si>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</si>
  <si>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</si>
  <si>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</si>
  <si>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</si>
  <si>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</si>
  <si>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</si>
  <si>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</si>
  <si>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</si>
  <si>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</si>
  <si>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</si>
  <si>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</si>
  <si>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</si>
  <si>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</si>
  <si>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</si>
  <si>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</si>
  <si>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</si>
  <si>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</si>
  <si>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</si>
  <si>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</si>
  <si>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</si>
  <si>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</si>
  <si>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</si>
  <si>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</si>
  <si>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</si>
  <si>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</si>
  <si>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</si>
  <si>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</si>
  <si>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</si>
  <si>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</si>
  <si>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</si>
  <si>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</si>
  <si>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</si>
  <si>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</si>
  <si>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</si>
  <si>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</si>
  <si>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</si>
  <si>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</si>
  <si>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</si>
  <si>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</si>
  <si>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</si>
  <si>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</si>
  <si>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</si>
  <si>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</si>
  <si>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</si>
  <si>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</si>
  <si>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</si>
  <si>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</si>
  <si>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</si>
  <si>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</si>
  <si>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</si>
  <si>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</si>
  <si>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</si>
  <si>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</si>
  <si>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</si>
  <si>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</si>
  <si>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</si>
  <si>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</si>
  <si>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</si>
  <si>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</si>
  <si>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</si>
  <si>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</si>
  <si>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</si>
  <si>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</si>
  <si>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</si>
  <si>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</si>
  <si>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</si>
  <si>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</si>
  <si>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</si>
  <si>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</si>
  <si>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</si>
  <si>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</si>
  <si>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</si>
  <si>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</si>
  <si>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</si>
  <si>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</si>
  <si>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</si>
  <si>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</si>
  <si>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</si>
  <si>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</si>
  <si>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</si>
  <si>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</si>
  <si>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</si>
  <si>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</si>
  <si>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</si>
  <si>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</si>
  <si>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</si>
  <si>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</si>
  <si>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</si>
  <si>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</si>
  <si>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</si>
  <si>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</si>
  <si>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</si>
  <si>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</si>
  <si>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</si>
  <si>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</si>
  <si>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</si>
  <si>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</si>
  <si>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</si>
  <si>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</si>
  <si>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</si>
  <si>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</si>
  <si>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</si>
  <si>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</si>
  <si>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</si>
  <si>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</si>
  <si>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</si>
  <si>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</si>
  <si>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</si>
  <si>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</si>
  <si>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</si>
  <si>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</si>
  <si>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</si>
  <si>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</si>
  <si>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</si>
  <si>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</si>
  <si>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</si>
  <si>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</si>
  <si>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</si>
  <si>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</si>
  <si>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</si>
  <si>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</si>
  <si>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</si>
  <si>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</si>
  <si>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</si>
  <si>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</si>
  <si>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</si>
  <si>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</si>
  <si>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</si>
  <si>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</si>
  <si>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</si>
  <si>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</si>
  <si>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</si>
  <si>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</si>
  <si>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</si>
  <si>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</si>
  <si>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</si>
  <si>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</si>
  <si>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</si>
  <si>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</si>
  <si>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</si>
  <si>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</si>
  <si>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</si>
  <si>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</si>
  <si>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</si>
  <si>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</si>
  <si>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</si>
  <si>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</si>
  <si>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</si>
  <si>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</si>
  <si>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</si>
  <si>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</si>
  <si>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</si>
  <si>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</si>
  <si>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</si>
  <si>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</si>
  <si>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</si>
  <si>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</si>
  <si>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</si>
  <si>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</si>
  <si>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</si>
  <si>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</si>
  <si>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</si>
  <si>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</si>
  <si>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</si>
  <si>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</si>
  <si>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</si>
  <si>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</si>
  <si>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</si>
  <si>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</si>
  <si>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</si>
  <si>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</si>
  <si>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</si>
  <si>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</si>
  <si>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</si>
  <si>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</si>
  <si>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</si>
  <si>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</si>
  <si>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</si>
  <si>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</si>
  <si>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</si>
  <si>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</si>
  <si>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</si>
  <si>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</si>
  <si>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</si>
  <si>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</si>
  <si>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</si>
  <si>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</si>
  <si>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</si>
  <si>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</si>
  <si>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</si>
  <si>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</si>
  <si>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</si>
  <si>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</si>
  <si>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</si>
  <si>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</si>
  <si>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</si>
  <si>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</si>
  <si>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</si>
  <si>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</si>
  <si>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</si>
  <si>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</si>
  <si>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</si>
  <si>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</si>
  <si>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</si>
  <si>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</si>
  <si>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</si>
  <si>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</si>
  <si>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</si>
  <si>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</si>
  <si>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</si>
  <si>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</si>
  <si>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</si>
  <si>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</si>
  <si>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</si>
  <si>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</si>
  <si>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</si>
  <si>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</si>
  <si>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</si>
  <si>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</si>
  <si>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</si>
  <si>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</si>
  <si>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</si>
  <si>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</si>
  <si>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</si>
  <si>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</si>
  <si>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</si>
  <si>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</si>
  <si>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</si>
  <si>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</si>
  <si>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</si>
  <si>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</si>
  <si>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</si>
  <si>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</si>
  <si>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</si>
  <si>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</si>
  <si>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</si>
  <si>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</si>
  <si>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</si>
  <si>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</si>
  <si>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</si>
  <si>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</si>
  <si>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</si>
  <si>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</si>
  <si>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</si>
  <si>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</si>
  <si>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</si>
  <si>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</si>
  <si>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</si>
  <si>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</si>
  <si>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</si>
  <si>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</si>
  <si>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</si>
  <si>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</si>
  <si>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</si>
  <si>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</si>
  <si>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</si>
  <si>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</si>
  <si>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</si>
  <si>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</si>
  <si>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</si>
  <si>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</si>
  <si>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</si>
  <si>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</si>
  <si>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</si>
  <si>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</si>
  <si>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</si>
  <si>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</si>
  <si>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</si>
  <si>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</si>
  <si>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</si>
  <si>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</si>
  <si>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</si>
  <si>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</si>
  <si>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</si>
  <si>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</si>
  <si>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</si>
  <si>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</si>
  <si>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</si>
  <si>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</si>
  <si>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</si>
  <si>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</si>
  <si>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</si>
  <si>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</si>
  <si>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</si>
  <si>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</si>
  <si>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</si>
  <si>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</si>
  <si>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</si>
  <si>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</si>
  <si>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</si>
  <si>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</si>
  <si>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</si>
  <si>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</si>
  <si>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</si>
  <si>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</si>
  <si>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</si>
  <si>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</si>
  <si>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</si>
  <si>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</si>
  <si>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</si>
  <si>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</si>
  <si>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</si>
  <si>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</si>
  <si>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</si>
  <si>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</si>
  <si>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</si>
  <si>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</si>
  <si>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</si>
  <si>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</si>
  <si>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</si>
  <si>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</si>
  <si>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</si>
  <si>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</si>
  <si>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</si>
  <si>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</si>
  <si>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</si>
  <si>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</si>
  <si>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</si>
  <si>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</si>
  <si>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</si>
  <si>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</si>
  <si>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</si>
  <si>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</si>
  <si>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</si>
  <si>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</si>
  <si>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</si>
  <si>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</si>
  <si>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</si>
  <si>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</si>
  <si>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</si>
  <si>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</si>
  <si>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</si>
  <si>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</si>
  <si>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</si>
  <si>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</si>
  <si>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</si>
  <si>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</si>
  <si>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</si>
  <si>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</si>
  <si>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</si>
  <si>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</si>
  <si>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</si>
  <si>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</si>
  <si>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</si>
  <si>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</si>
  <si>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</si>
  <si>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</si>
  <si>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</si>
  <si>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</si>
  <si>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</si>
  <si>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</si>
  <si>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</si>
  <si>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</si>
  <si>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</si>
  <si>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</si>
  <si>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</si>
  <si>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</si>
  <si>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</si>
  <si>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</si>
  <si>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</si>
  <si>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</si>
  <si>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</si>
  <si>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</si>
  <si>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</si>
  <si>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</si>
  <si>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</si>
  <si>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</si>
  <si>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</si>
  <si>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</si>
  <si>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</si>
  <si>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</si>
  <si>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</si>
  <si>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</si>
  <si>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</si>
  <si>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</si>
  <si>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</si>
  <si>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</si>
  <si>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</si>
  <si>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</si>
  <si>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</si>
  <si>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</si>
  <si>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</si>
  <si>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</si>
  <si>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</si>
  <si>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</si>
  <si>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</si>
  <si>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</si>
  <si>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</si>
  <si>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</si>
  <si>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</si>
  <si>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</si>
  <si>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</si>
  <si>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</si>
  <si>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</si>
  <si>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</si>
  <si>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</si>
  <si>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</si>
  <si>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</si>
  <si>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</si>
  <si>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</si>
  <si>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</si>
  <si>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</si>
  <si>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</si>
  <si>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</si>
  <si>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</si>
  <si>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</si>
  <si>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</si>
  <si>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</si>
  <si>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</si>
  <si>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</si>
  <si>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</si>
  <si>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</si>
  <si>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</si>
  <si>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</si>
  <si>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</si>
  <si>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</si>
  <si>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</si>
  <si>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</si>
  <si>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</si>
  <si>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</si>
  <si>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</si>
  <si>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</si>
  <si>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</si>
  <si>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</si>
  <si>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</si>
  <si>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</si>
  <si>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</si>
  <si>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</si>
  <si>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</si>
  <si>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</si>
  <si>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</si>
  <si>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</si>
  <si>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</si>
  <si>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</si>
  <si>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</si>
  <si>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</si>
  <si>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</si>
  <si>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</si>
  <si>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</si>
  <si>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</si>
  <si>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</si>
  <si>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</si>
  <si>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</si>
  <si>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</si>
  <si>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</si>
  <si>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</si>
  <si>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</si>
  <si>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</si>
  <si>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</si>
  <si>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</si>
  <si>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</si>
  <si>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</si>
  <si>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</si>
  <si>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</si>
  <si>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</si>
  <si>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</si>
  <si>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</si>
  <si>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</si>
  <si>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</si>
  <si>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</si>
  <si>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</si>
  <si>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</si>
  <si>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</si>
  <si>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</si>
  <si>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</si>
  <si>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</si>
  <si>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</si>
  <si>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</si>
  <si>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</si>
  <si>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</si>
  <si>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</si>
  <si>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</si>
  <si>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</si>
  <si>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</si>
  <si>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</si>
  <si>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</si>
  <si>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</si>
  <si>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</si>
  <si>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</si>
  <si>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</si>
  <si>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</si>
  <si>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</si>
  <si>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</si>
  <si>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</si>
  <si>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</si>
  <si>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</si>
  <si>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</si>
  <si>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</si>
  <si>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</si>
  <si>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</si>
  <si>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</si>
  <si>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</si>
  <si>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</si>
  <si>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</si>
  <si>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</si>
  <si>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</si>
  <si>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</si>
  <si>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</si>
  <si>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</si>
  <si>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</si>
  <si>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</si>
  <si>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</si>
  <si>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</si>
  <si>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</si>
  <si>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</si>
  <si>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</si>
  <si>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</si>
  <si>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</si>
  <si>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</si>
  <si>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</si>
  <si>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</si>
  <si>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</si>
  <si>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</si>
  <si>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</si>
  <si>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</si>
  <si>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</si>
  <si>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</si>
  <si>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</si>
  <si>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</si>
  <si>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</si>
  <si>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</si>
  <si>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</si>
  <si>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</si>
  <si>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</si>
  <si>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</si>
  <si>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</si>
  <si>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</si>
  <si>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</si>
  <si>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</si>
  <si>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</si>
  <si>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</si>
  <si>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</si>
  <si>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</si>
  <si>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</si>
  <si>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</si>
  <si>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</si>
  <si>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</si>
  <si>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</si>
  <si>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</si>
  <si>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</si>
  <si>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</si>
  <si>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</si>
  <si>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</si>
  <si>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</si>
  <si>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</si>
  <si>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</si>
  <si>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</si>
  <si>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</si>
  <si>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</si>
  <si>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</si>
  <si>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</si>
  <si>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</si>
  <si>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</si>
  <si>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</si>
  <si>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</si>
  <si>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</si>
  <si>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</si>
  <si>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</si>
  <si>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</si>
  <si>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</si>
  <si>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</si>
  <si>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</si>
  <si>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</si>
  <si>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</si>
  <si>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</si>
  <si>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</si>
  <si>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</si>
  <si>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</si>
  <si>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</si>
  <si>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</si>
  <si>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</si>
  <si>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</si>
  <si>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</si>
  <si>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</si>
  <si>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</si>
  <si>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</si>
  <si>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</si>
  <si>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</si>
  <si>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</si>
  <si>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</si>
  <si>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</si>
  <si>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</si>
  <si>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</si>
  <si>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</si>
  <si>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</si>
  <si>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</si>
  <si>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</si>
  <si>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</si>
  <si>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</si>
  <si>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</si>
  <si>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</si>
  <si>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</si>
  <si>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</si>
  <si>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</si>
  <si>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</si>
  <si>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</si>
  <si>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</si>
  <si>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</si>
  <si>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</si>
  <si>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</si>
  <si>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</si>
  <si>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</si>
  <si>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</si>
  <si>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</si>
  <si>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</si>
  <si>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</si>
  <si>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</si>
  <si>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</si>
  <si>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</si>
  <si>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</si>
  <si>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</si>
  <si>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</si>
  <si>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</si>
  <si>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</si>
  <si>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</si>
  <si>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</si>
  <si>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</si>
  <si>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</si>
  <si>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</si>
  <si>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</si>
  <si>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</si>
  <si>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</si>
  <si>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</si>
  <si>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</si>
  <si>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</si>
  <si>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</si>
  <si>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</si>
  <si>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</si>
  <si>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</si>
  <si>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</si>
  <si>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</si>
  <si>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</si>
  <si>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</si>
  <si>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</si>
  <si>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</si>
  <si>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</si>
  <si>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</si>
  <si>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</si>
  <si>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</si>
  <si>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</si>
  <si>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</si>
  <si>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</si>
  <si>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</si>
  <si>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</si>
  <si>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</si>
  <si>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</si>
  <si>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</si>
  <si>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</si>
  <si>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</si>
  <si>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</si>
  <si>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</si>
  <si>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</si>
  <si>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</si>
  <si>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</si>
  <si>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</si>
  <si>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</si>
  <si>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</si>
  <si>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</si>
  <si>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</si>
  <si>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</si>
  <si>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</si>
  <si>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</si>
  <si>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</si>
  <si>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</si>
  <si>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</si>
  <si>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</si>
  <si>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</si>
  <si>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</si>
  <si>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</si>
  <si>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</si>
  <si>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</si>
  <si>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</si>
  <si>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</si>
  <si>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</si>
  <si>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</si>
  <si>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</si>
  <si>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</si>
  <si>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</si>
  <si>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</si>
  <si>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</si>
  <si>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</si>
  <si>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</si>
  <si>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</si>
  <si>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</si>
  <si>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</si>
  <si>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</si>
  <si>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</si>
  <si>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</si>
  <si>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</si>
  <si>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</si>
  <si>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</si>
  <si>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</si>
  <si>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</si>
  <si>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</si>
  <si>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</si>
  <si>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</si>
  <si>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</si>
  <si>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</si>
  <si>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</si>
  <si>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</si>
  <si>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</si>
  <si>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</si>
  <si>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</si>
  <si>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</si>
  <si>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</si>
  <si>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</si>
  <si>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</si>
  <si>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</si>
  <si>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</si>
  <si>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</si>
  <si>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</si>
  <si>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</si>
  <si>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</si>
  <si>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</si>
  <si>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</si>
  <si>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</si>
  <si>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</si>
  <si>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</si>
  <si>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</si>
  <si>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</si>
  <si>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</si>
  <si>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</si>
  <si>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</si>
  <si>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</si>
  <si>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</si>
  <si>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</si>
  <si>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</si>
  <si>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</si>
  <si>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</si>
  <si>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</si>
  <si>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</si>
  <si>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</si>
  <si>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</si>
  <si>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</si>
  <si>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</si>
  <si>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</si>
  <si>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</si>
  <si>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</si>
  <si>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</si>
  <si>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</si>
  <si>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</si>
  <si>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</si>
  <si>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</si>
  <si>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</si>
  <si>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</si>
  <si>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</si>
  <si>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</si>
  <si>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</si>
  <si>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</si>
  <si>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</si>
  <si>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</si>
  <si>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</si>
  <si>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</si>
  <si>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</si>
  <si>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</si>
  <si>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</si>
  <si>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</si>
  <si>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</si>
  <si>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</si>
  <si>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</si>
  <si>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</si>
  <si>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</si>
  <si>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</si>
  <si>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</si>
  <si>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</si>
  <si>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</si>
  <si>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</si>
  <si>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</si>
  <si>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</si>
  <si>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</si>
  <si>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</si>
  <si>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</si>
  <si>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</si>
  <si>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</si>
  <si>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</si>
  <si>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</si>
  <si>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</si>
  <si>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</si>
  <si>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</si>
  <si>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</si>
  <si>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</si>
  <si>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</si>
  <si>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</si>
  <si>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</si>
  <si>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</si>
  <si>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</si>
  <si>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</si>
  <si>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</si>
  <si>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</si>
  <si>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</si>
  <si>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</si>
  <si>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</si>
  <si>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</si>
  <si>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</si>
  <si>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</si>
  <si>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</si>
  <si>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</si>
  <si>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</si>
  <si>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</si>
  <si>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</si>
  <si>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</si>
  <si>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</si>
  <si>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</si>
  <si>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</si>
  <si>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</si>
  <si>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</si>
  <si>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</si>
  <si>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</si>
  <si>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</si>
  <si>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</si>
  <si>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</si>
  <si>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</si>
  <si>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</si>
  <si>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</si>
  <si>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</si>
  <si>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</si>
  <si>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</si>
  <si>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</si>
  <si>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</si>
  <si>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</si>
  <si>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</si>
  <si>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</si>
  <si>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</si>
  <si>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</si>
  <si>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</si>
  <si>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</si>
  <si>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</si>
  <si>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</si>
  <si>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</si>
  <si>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</si>
  <si>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</si>
  <si>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</si>
  <si>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</si>
  <si>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</si>
  <si>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</si>
  <si>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</si>
  <si>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</si>
  <si>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</si>
  <si>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</si>
  <si>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</si>
  <si>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</si>
  <si>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</si>
  <si>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</si>
  <si>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</si>
  <si>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</si>
  <si>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</si>
  <si>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</si>
  <si>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</si>
  <si>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</si>
  <si>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</si>
  <si>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</si>
  <si>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</si>
  <si>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</si>
  <si>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</si>
  <si>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</si>
  <si>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</si>
  <si>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</si>
  <si>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</si>
  <si>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</si>
  <si>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</si>
  <si>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</si>
  <si>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</si>
  <si>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</si>
  <si>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</si>
  <si>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</si>
  <si>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</si>
  <si>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</si>
  <si>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</si>
  <si>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</si>
  <si>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</si>
  <si>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</si>
  <si>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</si>
  <si>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</si>
  <si>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</si>
  <si>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</si>
  <si>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</si>
  <si>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</si>
  <si>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</si>
  <si>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</si>
  <si>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</si>
  <si>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</si>
  <si>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</si>
  <si>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</si>
  <si>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</si>
  <si>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</si>
  <si>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</si>
  <si>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</si>
  <si>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</si>
  <si>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</si>
  <si>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</si>
  <si>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</si>
  <si>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</si>
  <si>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</si>
  <si>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</si>
  <si>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</si>
  <si>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</si>
  <si>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</si>
  <si>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</si>
  <si>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</si>
  <si>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</si>
  <si>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</si>
  <si>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</si>
  <si>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</si>
  <si>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</si>
  <si>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</si>
  <si>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</si>
  <si>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</si>
  <si>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</si>
  <si>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</si>
  <si>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</si>
  <si>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</si>
  <si>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</si>
  <si>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</si>
  <si>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</si>
  <si>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</si>
  <si>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</si>
  <si>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</si>
  <si>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</si>
  <si>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</si>
  <si>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</si>
  <si>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</si>
  <si>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</si>
  <si>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</si>
  <si>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</si>
  <si>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</si>
  <si>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</si>
  <si>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</si>
  <si>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</si>
  <si>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</si>
  <si>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</si>
  <si>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</si>
  <si>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</si>
  <si>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</si>
  <si>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</si>
  <si>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</si>
  <si>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</si>
  <si>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</si>
  <si>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</si>
  <si>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</si>
  <si>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</si>
  <si>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</si>
  <si>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</si>
  <si>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</si>
  <si>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</si>
  <si>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</si>
  <si>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</si>
  <si>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</si>
  <si>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</si>
  <si>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</si>
  <si>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</si>
  <si>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</si>
  <si>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</si>
  <si>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</si>
  <si>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</si>
  <si>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</si>
  <si>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</si>
  <si>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</si>
  <si>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</si>
  <si>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</si>
  <si>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</si>
  <si>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</si>
  <si>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</si>
  <si>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</si>
  <si>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</si>
  <si>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</si>
  <si>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</si>
  <si>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</si>
  <si>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</si>
  <si>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</si>
  <si>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</si>
  <si>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</si>
  <si>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</si>
  <si>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</si>
  <si>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</si>
  <si>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</si>
  <si>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</si>
  <si>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</si>
  <si>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</si>
  <si>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</si>
  <si>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</si>
  <si>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</si>
  <si>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</si>
  <si>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</si>
  <si>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</si>
  <si>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</si>
  <si>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</si>
  <si>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</si>
  <si>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</si>
  <si>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</si>
  <si>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</si>
  <si>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</si>
  <si>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</si>
  <si>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</si>
  <si>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</si>
  <si>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</si>
  <si>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</si>
  <si>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</si>
  <si>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</si>
  <si>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</si>
  <si>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</si>
  <si>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</si>
  <si>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</si>
  <si>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</si>
  <si>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</si>
  <si>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</si>
  <si>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</si>
  <si>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</si>
  <si>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</si>
  <si>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</si>
  <si>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</si>
  <si>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</si>
  <si>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</si>
  <si>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</si>
  <si>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</si>
  <si>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</si>
  <si>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</si>
  <si>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</si>
  <si>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</si>
  <si>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</si>
  <si>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</si>
  <si>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</si>
  <si>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</si>
  <si>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</si>
  <si>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</si>
  <si>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</si>
  <si>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</si>
  <si>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</si>
  <si>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</si>
  <si>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</si>
  <si>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</si>
  <si>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</si>
  <si>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</si>
  <si>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</si>
  <si>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</si>
  <si>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</si>
  <si>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</si>
  <si>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</si>
  <si>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</si>
  <si>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</si>
  <si>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</si>
  <si>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</si>
  <si>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</si>
  <si>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</si>
  <si>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</si>
  <si>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</si>
  <si>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</si>
  <si>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</si>
  <si>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</si>
  <si>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</si>
  <si>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</si>
  <si>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</si>
  <si>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</si>
  <si>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</si>
  <si>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</si>
  <si>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</si>
  <si>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</si>
  <si>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</si>
  <si>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</si>
  <si>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</si>
  <si>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</si>
  <si>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</si>
  <si>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</si>
  <si>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</si>
  <si>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</si>
  <si>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</si>
  <si>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</si>
  <si>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</si>
  <si>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</si>
  <si>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</si>
  <si>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</si>
  <si>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</si>
  <si>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</si>
  <si>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</si>
  <si>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</si>
  <si>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</si>
  <si>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</si>
  <si>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</si>
  <si>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</si>
  <si>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</si>
  <si>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</si>
  <si>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</si>
  <si>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</si>
  <si>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</si>
  <si>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</si>
  <si>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</si>
  <si>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</si>
  <si>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</si>
  <si>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</si>
  <si>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</si>
  <si>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</si>
  <si>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</si>
  <si>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</si>
  <si>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</si>
  <si>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</si>
  <si>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</si>
  <si>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</si>
  <si>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</si>
  <si>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</si>
  <si>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</si>
  <si>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</si>
  <si>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</si>
  <si>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</si>
  <si>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</si>
  <si>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</si>
  <si>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</si>
  <si>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</si>
  <si>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</si>
  <si>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</si>
  <si>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</si>
  <si>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</si>
  <si>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</si>
  <si>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</si>
  <si>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</si>
  <si>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</si>
  <si>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</si>
  <si>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</si>
  <si>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</si>
  <si>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</si>
  <si>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</si>
  <si>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</si>
  <si>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</si>
  <si>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</si>
  <si>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</si>
  <si>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</si>
  <si>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</si>
  <si>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</si>
  <si>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</si>
  <si>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</si>
  <si>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</si>
  <si>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</si>
  <si>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</si>
  <si>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</si>
  <si>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</si>
  <si>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</si>
  <si>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</si>
  <si>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</si>
  <si>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</si>
  <si>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</si>
  <si>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</si>
  <si>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</si>
  <si>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</si>
  <si>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</si>
  <si>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</si>
  <si>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</si>
  <si>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</si>
  <si>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</si>
  <si>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</si>
  <si>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</si>
  <si>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</si>
  <si>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</si>
  <si>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</si>
  <si>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</si>
  <si>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</si>
  <si>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</si>
  <si>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</si>
  <si>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</si>
  <si>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</si>
  <si>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</si>
  <si>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</si>
  <si>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</si>
  <si>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</si>
  <si>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</si>
  <si>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</si>
  <si>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</si>
  <si>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</si>
  <si>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</si>
  <si>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</si>
  <si>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</si>
  <si>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</si>
  <si>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</si>
  <si>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</si>
  <si>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</si>
  <si>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</si>
  <si>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</si>
  <si>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</si>
  <si>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</si>
  <si>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</si>
  <si>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</si>
  <si>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</si>
  <si>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</si>
  <si>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</si>
  <si>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</si>
  <si>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</si>
  <si>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</si>
  <si>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</si>
  <si>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</si>
  <si>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</si>
  <si>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</si>
  <si>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</si>
  <si>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</si>
  <si>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</si>
  <si>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</si>
  <si>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</si>
  <si>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</si>
  <si>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</si>
  <si>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</si>
  <si>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</si>
  <si>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</si>
  <si>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</si>
  <si>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</si>
  <si>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</si>
  <si>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</si>
  <si>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</si>
  <si>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</si>
  <si>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</si>
  <si>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</si>
  <si>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</si>
  <si>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</si>
  <si>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</si>
  <si>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</si>
  <si>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</si>
  <si>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</si>
  <si>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</si>
  <si>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</si>
  <si>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</si>
  <si>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</si>
  <si>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</si>
  <si>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</si>
  <si>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</si>
  <si>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</si>
  <si>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</si>
  <si>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</si>
  <si>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</si>
  <si>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</si>
  <si>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</si>
  <si>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</si>
  <si>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</si>
  <si>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</si>
  <si>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</si>
  <si>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</si>
  <si>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</si>
  <si>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</si>
  <si>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</si>
  <si>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</si>
  <si>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</si>
  <si>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</si>
  <si>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</si>
  <si>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</si>
  <si>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</si>
  <si>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</si>
  <si>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</si>
  <si>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</si>
  <si>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</si>
  <si>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</si>
  <si>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</si>
  <si>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</si>
  <si>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</si>
  <si>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</si>
  <si>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</si>
  <si>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</si>
  <si>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</si>
  <si>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</si>
  <si>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</si>
  <si>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</si>
  <si>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</si>
  <si>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</si>
  <si>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</si>
  <si>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</si>
  <si>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</si>
  <si>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</si>
  <si>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</si>
  <si>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</si>
  <si>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</si>
  <si>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</si>
  <si>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</si>
  <si>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</si>
  <si>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</si>
  <si>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</si>
  <si>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</si>
  <si>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</si>
  <si>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</si>
  <si>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</si>
  <si>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</si>
  <si>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</si>
  <si>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</si>
  <si>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</si>
  <si>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</si>
  <si>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</si>
  <si>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</si>
  <si>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</si>
  <si>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</si>
  <si>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</si>
  <si>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</si>
  <si>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</si>
  <si>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</si>
  <si>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</si>
  <si>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</si>
  <si>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</si>
  <si>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</si>
  <si>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</si>
  <si>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</si>
  <si>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</si>
  <si>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</si>
  <si>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</si>
  <si>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</si>
  <si>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</si>
  <si>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</si>
  <si>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</si>
  <si>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</si>
  <si>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</si>
  <si>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</si>
  <si>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</si>
  <si>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</si>
  <si>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</si>
  <si>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</si>
  <si>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</si>
  <si>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</si>
  <si>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</si>
  <si>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</si>
  <si>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</si>
  <si>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</si>
  <si>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</si>
  <si>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</si>
  <si>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</si>
  <si>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</si>
  <si>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</si>
  <si>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</si>
  <si>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</si>
  <si>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</si>
  <si>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</si>
  <si>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</si>
  <si>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</si>
  <si>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</si>
  <si>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</si>
  <si>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</si>
  <si>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</si>
  <si>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</si>
  <si>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</si>
  <si>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</si>
  <si>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</si>
  <si>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</si>
  <si>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</si>
  <si>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</si>
  <si>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</si>
  <si>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</si>
  <si>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</si>
  <si>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</si>
  <si>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</si>
  <si>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</si>
  <si>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</si>
  <si>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</si>
  <si>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</si>
  <si>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</si>
  <si>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</si>
  <si>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</si>
  <si>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</si>
  <si>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</si>
  <si>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</si>
  <si>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</si>
  <si>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</si>
  <si>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</si>
  <si>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</si>
  <si>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</si>
  <si>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</si>
  <si>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</si>
  <si>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</si>
  <si>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</si>
  <si>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</si>
  <si>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</si>
  <si>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</si>
  <si>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</si>
  <si>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</si>
  <si>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</si>
  <si>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</si>
  <si>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</si>
  <si>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</si>
  <si>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</si>
  <si>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</si>
  <si>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</si>
  <si>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</si>
  <si>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</si>
  <si>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</si>
  <si>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</si>
  <si>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</si>
  <si>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</si>
  <si>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</si>
  <si>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</si>
  <si>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</si>
  <si>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</si>
  <si>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</si>
  <si>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</si>
  <si>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</si>
  <si>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</si>
  <si>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</si>
  <si>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</si>
  <si>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</si>
  <si>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</si>
  <si>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</si>
  <si>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</si>
  <si>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</si>
  <si>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</si>
  <si>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</si>
  <si>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</si>
  <si>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</si>
  <si>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</si>
  <si>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</si>
  <si>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</si>
  <si>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</si>
  <si>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</si>
  <si>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</si>
  <si>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</si>
  <si>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</si>
  <si>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</si>
  <si>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</si>
  <si>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</si>
  <si>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</si>
  <si>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</si>
  <si>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</si>
  <si>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</si>
  <si>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</si>
  <si>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</si>
  <si>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</si>
  <si>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</si>
  <si>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</si>
  <si>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</si>
  <si>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</si>
  <si>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</si>
  <si>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</si>
  <si>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</si>
  <si>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</si>
  <si>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</si>
  <si>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</si>
  <si>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</si>
  <si>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</si>
  <si>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</si>
  <si>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</si>
  <si>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</si>
  <si>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</si>
  <si>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</si>
  <si>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</si>
  <si>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</si>
  <si>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</si>
  <si>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</si>
  <si>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</si>
  <si>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</si>
  <si>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</si>
  <si>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</si>
  <si>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</si>
  <si>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</si>
  <si>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</si>
  <si>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</si>
  <si>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</si>
  <si>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</si>
  <si>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</si>
  <si>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</si>
  <si>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</si>
  <si>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</si>
  <si>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</si>
  <si>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</si>
  <si>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</si>
  <si>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</si>
  <si>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</si>
  <si>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</si>
  <si>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</si>
  <si>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</si>
  <si>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</si>
  <si>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</si>
  <si>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</si>
  <si>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</si>
  <si>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</si>
  <si>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</si>
  <si>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</si>
  <si>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</si>
  <si>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</si>
  <si>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</si>
  <si>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</si>
  <si>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</si>
  <si>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</si>
  <si>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</si>
  <si>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</si>
  <si>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</si>
  <si>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</si>
  <si>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</si>
  <si>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</si>
  <si>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</si>
  <si>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</si>
  <si>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</si>
  <si>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</si>
  <si>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</si>
  <si>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</si>
  <si>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</si>
  <si>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</si>
  <si>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</si>
  <si>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</si>
  <si>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</si>
  <si>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</si>
  <si>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</si>
  <si>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</si>
  <si>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</si>
  <si>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</si>
  <si>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</si>
  <si>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</si>
  <si>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</si>
  <si>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</si>
  <si>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</si>
  <si>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</si>
  <si>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</si>
  <si>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</si>
  <si>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</si>
  <si>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</si>
  <si>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</si>
  <si>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</si>
  <si>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</si>
  <si>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</si>
  <si>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</si>
  <si>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</si>
  <si>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</si>
  <si>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</si>
  <si>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</si>
  <si>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</si>
  <si>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</si>
  <si>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</si>
  <si>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</si>
  <si>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</si>
  <si>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</si>
  <si>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</si>
  <si>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</si>
  <si>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</si>
  <si>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</si>
  <si>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</si>
  <si>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</si>
  <si>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</si>
  <si>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</si>
  <si>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</si>
  <si>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</si>
  <si>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</si>
  <si>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</si>
  <si>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</si>
  <si>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</si>
  <si>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</si>
  <si>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</si>
  <si>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</si>
  <si>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</si>
  <si>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</si>
  <si>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</si>
  <si>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</si>
  <si>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</si>
  <si>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</si>
  <si>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</si>
  <si>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</si>
  <si>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</si>
  <si>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</si>
  <si>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</si>
  <si>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</si>
  <si>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</si>
  <si>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</si>
  <si>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</si>
  <si>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</si>
  <si>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</si>
  <si>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</si>
  <si>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</si>
  <si>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</si>
  <si>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</si>
  <si>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</si>
  <si>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</si>
  <si>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</si>
  <si>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</si>
  <si>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</si>
  <si>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</si>
  <si>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</si>
  <si>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</si>
  <si>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</si>
  <si>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</si>
  <si>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</si>
  <si>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</si>
  <si>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</si>
  <si>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</si>
  <si>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</si>
  <si>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</si>
  <si>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</si>
  <si>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</si>
  <si>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</si>
  <si>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</si>
  <si>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</si>
  <si>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</si>
  <si>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</si>
  <si>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</si>
  <si>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</si>
  <si>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</si>
  <si>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</si>
  <si>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</si>
  <si>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</si>
  <si>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</si>
  <si>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</si>
  <si>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</si>
  <si>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</si>
  <si>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</si>
  <si>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</si>
  <si>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</si>
  <si>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</si>
  <si>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</si>
  <si>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</si>
  <si>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</si>
  <si>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</si>
  <si>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</si>
  <si>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</si>
  <si>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</si>
  <si>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</si>
  <si>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</si>
  <si>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</si>
  <si>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</si>
  <si>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</si>
  <si>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</si>
  <si>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</si>
  <si>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</si>
  <si>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</si>
  <si>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</si>
  <si>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</si>
  <si>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</si>
  <si>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</si>
  <si>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</si>
  <si>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</si>
  <si>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</si>
  <si>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</si>
  <si>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</si>
  <si>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</si>
  <si>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</si>
  <si>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</si>
  <si>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</si>
  <si>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</si>
  <si>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</si>
  <si>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</si>
  <si>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</si>
  <si>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</si>
  <si>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</si>
  <si>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</si>
  <si>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</si>
  <si>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</si>
  <si>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</si>
  <si>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</si>
  <si>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</si>
  <si>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</si>
  <si>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</si>
  <si>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</si>
  <si>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</si>
  <si>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</si>
  <si>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</si>
  <si>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</si>
  <si>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</si>
  <si>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</si>
  <si>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</si>
  <si>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</si>
  <si>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</si>
  <si>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</si>
  <si>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</si>
  <si>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</si>
  <si>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</si>
  <si>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</si>
  <si>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</si>
  <si>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</si>
  <si>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</si>
  <si>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</si>
  <si>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</si>
  <si>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</si>
  <si>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</si>
  <si>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</si>
  <si>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</si>
  <si>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</si>
  <si>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</si>
  <si>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</si>
  <si>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</si>
  <si>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</si>
  <si>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</si>
  <si>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</si>
  <si>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</si>
  <si>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</si>
  <si>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</si>
  <si>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</si>
  <si>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</si>
  <si>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</si>
  <si>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</si>
  <si>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</si>
  <si>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</si>
  <si>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</si>
  <si>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</si>
  <si>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</si>
  <si>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</si>
  <si>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</si>
  <si>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</si>
  <si>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</si>
  <si>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</si>
  <si>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</si>
  <si>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</si>
  <si>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</si>
  <si>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</si>
  <si>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</si>
  <si>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</si>
  <si>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</si>
  <si>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</si>
  <si>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</si>
  <si>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</si>
  <si>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</si>
  <si>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</si>
  <si>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</si>
  <si>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</si>
  <si>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</si>
  <si>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</si>
  <si>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</si>
  <si>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</si>
  <si>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</si>
  <si>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</si>
  <si>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</si>
  <si>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</si>
  <si>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</si>
  <si>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</si>
  <si>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</si>
  <si>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</si>
  <si>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</si>
  <si>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</si>
  <si>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</si>
  <si>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</si>
  <si>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</si>
  <si>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</si>
  <si>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</si>
  <si>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</si>
  <si>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</si>
  <si>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</si>
  <si>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</si>
  <si>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</si>
  <si>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</si>
  <si>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</si>
  <si>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</si>
  <si>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</si>
  <si>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</si>
  <si>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</si>
  <si>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</si>
  <si>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</si>
  <si>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</si>
  <si>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</si>
  <si>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</si>
  <si>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</si>
  <si>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</si>
  <si>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</si>
  <si>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</si>
  <si>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</si>
  <si>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</si>
  <si>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</si>
  <si>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</si>
  <si>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</si>
  <si>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</si>
  <si>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</si>
  <si>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</si>
  <si>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</si>
  <si>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</si>
  <si>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</si>
  <si>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</si>
  <si>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</si>
  <si>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</si>
  <si>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</si>
  <si>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</si>
  <si>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</si>
  <si>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</si>
  <si>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</si>
  <si>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</si>
  <si>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</si>
  <si>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</si>
  <si>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</si>
  <si>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</si>
  <si>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</si>
  <si>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</si>
  <si>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</si>
  <si>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</si>
  <si>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</si>
  <si>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</si>
  <si>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</si>
  <si>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</si>
  <si>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</si>
  <si>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</si>
  <si>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</si>
  <si>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</si>
  <si>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</si>
  <si>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</si>
  <si>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</si>
  <si>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</si>
  <si>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</si>
  <si>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</si>
  <si>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</si>
  <si>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</si>
  <si>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</si>
  <si>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</si>
  <si>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</si>
  <si>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</si>
  <si>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</si>
  <si>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</si>
  <si>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</si>
  <si>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</si>
  <si>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</si>
  <si>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</si>
  <si>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</si>
  <si>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</si>
  <si>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</si>
  <si>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</si>
  <si>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</si>
  <si>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</si>
  <si>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</si>
  <si>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</si>
  <si>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</si>
  <si>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</si>
  <si>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</si>
  <si>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</si>
  <si>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</si>
  <si>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</si>
  <si>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</si>
  <si>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</si>
  <si>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</si>
  <si>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</si>
  <si>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</si>
  <si>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</si>
  <si>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</si>
  <si>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</si>
  <si>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</si>
  <si>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</si>
  <si>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</si>
  <si>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</si>
  <si>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</si>
  <si>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</si>
  <si>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</si>
  <si>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</si>
  <si>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</si>
  <si>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</si>
  <si>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</si>
  <si>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</si>
  <si>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</si>
  <si>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</si>
  <si>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</si>
  <si>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</si>
  <si>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</si>
  <si>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</si>
  <si>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</si>
  <si>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</si>
  <si>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</si>
  <si>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</si>
  <si>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</si>
  <si>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</si>
  <si>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</si>
  <si>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</si>
  <si>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</si>
  <si>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</si>
  <si>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</si>
  <si>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</si>
  <si>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</si>
  <si>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</si>
  <si>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</si>
  <si>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</si>
  <si>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</si>
  <si>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</si>
  <si>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</si>
  <si>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</si>
  <si>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</si>
  <si>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</si>
  <si>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</si>
  <si>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</si>
  <si>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</si>
  <si>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</si>
  <si>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</si>
  <si>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</si>
  <si>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</si>
  <si>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</si>
  <si>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</si>
  <si>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</si>
  <si>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</si>
  <si>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</si>
  <si>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</si>
  <si>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</si>
  <si>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</si>
  <si>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</si>
  <si>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</si>
  <si>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</si>
  <si>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</si>
  <si>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</si>
  <si>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</si>
  <si>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</si>
  <si>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</si>
  <si>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</si>
  <si>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</si>
  <si>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</si>
  <si>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</si>
  <si>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</si>
  <si>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</si>
  <si>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</si>
  <si>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</si>
  <si>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</si>
  <si>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</si>
  <si>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</si>
  <si>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</si>
  <si>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</si>
  <si>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</si>
  <si>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</si>
  <si>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</si>
  <si>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</si>
  <si>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</si>
  <si>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</si>
  <si>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</si>
  <si>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</si>
  <si>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</si>
  <si>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</si>
  <si>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</si>
  <si>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</si>
  <si>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</si>
  <si>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</si>
  <si>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</si>
  <si>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</si>
  <si>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</si>
  <si>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</si>
  <si>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</si>
  <si>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</si>
  <si>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</si>
  <si>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</si>
  <si>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</si>
  <si>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</si>
  <si>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</si>
  <si>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</si>
  <si>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</si>
  <si>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</si>
  <si>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</si>
  <si>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</si>
  <si>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</si>
  <si>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</si>
  <si>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</si>
  <si>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</si>
  <si>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</si>
  <si>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</si>
  <si>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</si>
  <si>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</si>
  <si>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</si>
  <si>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</si>
  <si>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</si>
  <si>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</si>
  <si>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</si>
  <si>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</si>
  <si>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</si>
  <si>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</si>
  <si>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</si>
  <si>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</si>
  <si>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</si>
  <si>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</si>
  <si>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</si>
  <si>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</si>
  <si>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</si>
  <si>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</si>
  <si>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</si>
  <si>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</si>
  <si>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</si>
  <si>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</si>
  <si>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</si>
  <si>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</si>
  <si>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</si>
  <si>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</si>
  <si>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</si>
  <si>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</si>
  <si>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</si>
  <si>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</si>
  <si>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</si>
  <si>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</si>
  <si>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</si>
  <si>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</si>
  <si>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</si>
  <si>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</si>
  <si>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</si>
  <si>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</si>
  <si>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</si>
  <si>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</si>
  <si>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</si>
  <si>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</si>
  <si>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</si>
  <si>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</si>
  <si>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</si>
  <si>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</si>
  <si>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</si>
  <si>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</si>
  <si>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</si>
  <si>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</si>
  <si>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</si>
  <si>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</si>
  <si>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</si>
  <si>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</si>
  <si>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</si>
  <si>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</si>
  <si>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</si>
  <si>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</si>
  <si>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</si>
  <si>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</si>
  <si>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</si>
  <si>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</si>
  <si>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</si>
  <si>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</si>
  <si>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</si>
  <si>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</si>
  <si>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</si>
  <si>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</si>
  <si>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</si>
  <si>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</si>
  <si>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</si>
  <si>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</si>
  <si>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</si>
  <si>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</si>
  <si>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</si>
  <si>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</si>
  <si>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</si>
  <si>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</si>
  <si>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</si>
  <si>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</si>
  <si>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</si>
  <si>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</si>
  <si>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</si>
  <si>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</si>
  <si>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</si>
  <si>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</si>
  <si>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</si>
  <si>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</si>
  <si>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</si>
  <si>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</si>
  <si>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</si>
  <si>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</si>
  <si>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</si>
  <si>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</si>
  <si>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</si>
  <si>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</si>
  <si>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</si>
  <si>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</si>
  <si>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</si>
  <si>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</si>
  <si>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</si>
  <si>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</si>
  <si>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</si>
  <si>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</si>
  <si>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</si>
  <si>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</si>
  <si>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</si>
  <si>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</si>
  <si>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</si>
  <si>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</si>
  <si>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</si>
  <si>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</si>
  <si>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</si>
  <si>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</si>
  <si>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</si>
  <si>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</si>
  <si>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</si>
  <si>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</si>
  <si>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</si>
  <si>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</si>
  <si>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</si>
  <si>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</si>
  <si>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</si>
  <si>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</si>
  <si>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</si>
  <si>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</si>
  <si>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</si>
  <si>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</si>
  <si>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</si>
  <si>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</si>
  <si>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</si>
  <si>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</si>
  <si>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</si>
  <si>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</si>
  <si>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</si>
  <si>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</si>
  <si>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</si>
  <si>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</si>
  <si>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</si>
  <si>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</si>
  <si>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</si>
  <si>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</si>
  <si>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</si>
  <si>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</si>
  <si>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</si>
  <si>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</si>
  <si>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</si>
  <si>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</si>
  <si>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</si>
  <si>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</si>
  <si>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</si>
  <si>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</si>
  <si>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</si>
  <si>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</si>
  <si>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</si>
  <si>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</si>
  <si>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</si>
  <si>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</si>
  <si>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</si>
  <si>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</si>
  <si>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</si>
  <si>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</si>
  <si>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</si>
  <si>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</si>
  <si>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</si>
  <si>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</si>
  <si>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</si>
  <si>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</si>
  <si>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</si>
  <si>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</si>
  <si>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</si>
  <si>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</si>
  <si>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</si>
  <si>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</si>
  <si>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</si>
  <si>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</si>
  <si>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</si>
  <si>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</si>
  <si>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</si>
  <si>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</si>
  <si>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</si>
  <si>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</si>
  <si>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</si>
  <si>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</si>
  <si>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</si>
  <si>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</si>
  <si>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</si>
  <si>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</si>
  <si>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</si>
  <si>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</si>
  <si>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</si>
  <si>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</si>
  <si>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</si>
  <si>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</si>
  <si>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</si>
  <si>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</si>
  <si>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</si>
  <si>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</si>
  <si>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</si>
  <si>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</si>
  <si>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</si>
  <si>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</si>
  <si>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</si>
  <si>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</si>
  <si>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</si>
  <si>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</si>
  <si>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</si>
  <si>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</si>
  <si>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</si>
  <si>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</si>
  <si>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</si>
  <si>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</si>
  <si>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</si>
  <si>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</si>
  <si>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</si>
  <si>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</si>
  <si>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</si>
  <si>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</si>
  <si>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</si>
  <si>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</si>
  <si>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</si>
  <si>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</si>
  <si>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</si>
  <si>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</si>
  <si>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</si>
  <si>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</si>
  <si>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</si>
  <si>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</si>
  <si>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</si>
  <si>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</si>
  <si>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</si>
  <si>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</si>
  <si>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</si>
  <si>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</si>
  <si>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</si>
  <si>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</si>
  <si>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</si>
  <si>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</si>
  <si>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</si>
  <si>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</si>
  <si>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</si>
  <si>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</si>
  <si>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</si>
  <si>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</si>
  <si>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</si>
  <si>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</si>
  <si>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</si>
  <si>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</si>
  <si>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</si>
  <si>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</si>
  <si>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</si>
  <si>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</si>
  <si>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</si>
  <si>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</si>
  <si>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</si>
  <si>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</si>
  <si>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</si>
  <si>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</si>
  <si>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</si>
  <si>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</si>
  <si>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</si>
  <si>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</si>
  <si>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</si>
  <si>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</si>
  <si>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</si>
  <si>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</si>
  <si>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</si>
  <si>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</si>
  <si>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</si>
  <si>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</si>
  <si>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</si>
  <si>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</si>
  <si>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</si>
  <si>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</si>
  <si>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</si>
  <si>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</si>
  <si>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</si>
  <si>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</si>
  <si>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</si>
  <si>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</si>
  <si>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</si>
  <si>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</si>
  <si>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</si>
  <si>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</si>
  <si>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</si>
  <si>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</si>
  <si>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</si>
  <si>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</si>
  <si>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</si>
  <si>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</si>
  <si>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</si>
  <si>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</si>
  <si>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</si>
  <si>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</si>
  <si>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</si>
  <si>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</si>
  <si>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</si>
  <si>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</si>
  <si>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</si>
  <si>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</si>
  <si>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</si>
  <si>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</si>
  <si>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</si>
  <si>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</si>
  <si>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</si>
  <si>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</si>
  <si>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</si>
  <si>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</si>
  <si>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</si>
  <si>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</si>
  <si>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</si>
  <si>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</si>
  <si>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</si>
  <si>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</si>
  <si>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</si>
  <si>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</si>
  <si>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</si>
  <si>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</si>
  <si>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</si>
  <si>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</si>
  <si>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</si>
  <si>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</si>
  <si>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</si>
  <si>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</si>
  <si>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</si>
  <si>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</si>
  <si>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</si>
  <si>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</si>
  <si>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</si>
  <si>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</si>
  <si>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</si>
  <si>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</si>
  <si>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</si>
  <si>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</si>
  <si>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</si>
  <si>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</si>
  <si>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</si>
  <si>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</si>
  <si>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</si>
  <si>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</si>
  <si>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</si>
  <si>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</si>
  <si>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</si>
  <si>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</si>
  <si>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</si>
  <si>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</si>
  <si>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</si>
  <si>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</si>
  <si>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</si>
  <si>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</si>
  <si>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</si>
  <si>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</si>
  <si>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</si>
  <si>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</si>
  <si>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</si>
  <si>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</si>
  <si>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</si>
  <si>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</si>
  <si>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</si>
  <si>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</si>
  <si>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</si>
  <si>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</si>
  <si>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</si>
  <si>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</si>
  <si>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</si>
  <si>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</si>
  <si>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</si>
  <si>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</si>
  <si>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</si>
  <si>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</si>
  <si>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</si>
  <si>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</si>
  <si>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</si>
  <si>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</si>
  <si>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</si>
  <si>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</si>
  <si>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</si>
  <si>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</si>
  <si>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</si>
  <si>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</si>
  <si>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</si>
  <si>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</si>
  <si>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</si>
  <si>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</si>
  <si>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</si>
  <si>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</si>
  <si>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</si>
  <si>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</si>
  <si>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</si>
  <si>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</si>
  <si>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</si>
  <si>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</si>
  <si>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</si>
  <si>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</si>
  <si>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</si>
  <si>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</si>
  <si>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</si>
  <si>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</si>
  <si>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</si>
  <si>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</si>
  <si>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</si>
  <si>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</si>
  <si>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</si>
  <si>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</si>
  <si>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</si>
  <si>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</si>
  <si>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</si>
  <si>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</si>
  <si>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</si>
  <si>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</si>
  <si>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</si>
  <si>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</si>
  <si>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</si>
  <si>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</si>
  <si>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</si>
  <si>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</si>
  <si>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</si>
  <si>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</si>
  <si>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</si>
  <si>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</si>
  <si>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</si>
  <si>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</si>
  <si>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</si>
  <si>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</si>
  <si>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</si>
  <si>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</si>
  <si>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</si>
  <si>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</si>
  <si>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</si>
  <si>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</si>
  <si>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</si>
  <si>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</si>
  <si>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</si>
  <si>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</si>
  <si>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</si>
  <si>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</si>
  <si>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</si>
  <si>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</si>
  <si>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</si>
  <si>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</si>
  <si>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</si>
  <si>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</si>
  <si>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</si>
  <si>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</si>
  <si>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</si>
  <si>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</si>
  <si>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</si>
  <si>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</si>
  <si>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</si>
  <si>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</si>
  <si>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</si>
  <si>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</si>
  <si>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</si>
  <si>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</si>
  <si>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</si>
  <si>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</si>
  <si>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</si>
  <si>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</si>
  <si>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</si>
  <si>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</si>
  <si>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</si>
  <si>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</si>
  <si>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</si>
  <si>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</si>
  <si>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</si>
  <si>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</si>
  <si>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</si>
  <si>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</si>
  <si>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</si>
  <si>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</si>
  <si>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</si>
  <si>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</si>
  <si>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</si>
  <si>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</si>
  <si>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</si>
  <si>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</si>
  <si>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</si>
  <si>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</si>
  <si>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</si>
  <si>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</si>
  <si>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</si>
  <si>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</si>
  <si>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</si>
  <si>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</si>
  <si>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</si>
  <si>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</si>
  <si>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</si>
  <si>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</si>
  <si>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</si>
  <si>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</si>
  <si>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</si>
  <si>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</si>
  <si>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</si>
  <si>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</si>
  <si>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</si>
  <si>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</si>
  <si>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</si>
  <si>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</si>
  <si>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</si>
  <si>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</si>
  <si>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</si>
  <si>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</si>
  <si>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</si>
  <si>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</si>
  <si>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</si>
  <si>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</si>
  <si>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</si>
  <si>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</si>
  <si>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</si>
  <si>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</si>
  <si>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</si>
  <si>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</si>
  <si>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</si>
  <si>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</si>
  <si>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</si>
  <si>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</si>
  <si>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</si>
  <si>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</si>
  <si>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</si>
  <si>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</si>
  <si>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</si>
  <si>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</si>
  <si>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</si>
  <si>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</si>
  <si>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</si>
  <si>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</si>
  <si>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</si>
  <si>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</si>
  <si>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</si>
  <si>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</si>
  <si>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</si>
  <si>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</si>
  <si>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</si>
  <si>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</si>
  <si>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</si>
  <si>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</si>
  <si>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</si>
  <si>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</si>
  <si>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</si>
  <si>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</si>
  <si>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</si>
  <si>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</si>
  <si>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</si>
  <si>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</si>
  <si>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</si>
  <si>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</si>
  <si>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</si>
  <si>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</si>
  <si>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</si>
  <si>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</si>
  <si>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</si>
  <si>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</si>
  <si>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</si>
  <si>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</si>
  <si>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</si>
  <si>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</si>
  <si>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</si>
  <si>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</si>
  <si>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</si>
  <si>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</si>
  <si>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</si>
  <si>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</si>
  <si>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</si>
  <si>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</si>
  <si>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</si>
  <si>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</si>
  <si>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</si>
  <si>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</si>
  <si>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</si>
  <si>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</si>
  <si>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</si>
  <si>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</si>
  <si>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</si>
  <si>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</si>
  <si>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</si>
  <si>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</si>
  <si>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</si>
  <si>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</si>
  <si>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</si>
  <si>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</si>
  <si>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</si>
  <si>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</si>
  <si>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</si>
  <si>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</si>
  <si>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</si>
  <si>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</si>
  <si>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</si>
  <si>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</si>
  <si>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</si>
  <si>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</si>
  <si>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</si>
  <si>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</si>
  <si>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</si>
  <si>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</si>
  <si>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</si>
  <si>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</si>
  <si>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</si>
  <si>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</si>
  <si>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</si>
  <si>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</si>
  <si>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</si>
  <si>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</si>
  <si>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</si>
  <si>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</si>
  <si>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</si>
  <si>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</si>
  <si>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</si>
  <si>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</si>
  <si>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</si>
  <si>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</si>
  <si>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</si>
  <si>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</si>
  <si>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</si>
  <si>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</si>
  <si>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</si>
  <si>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</si>
  <si>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</si>
  <si>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</si>
  <si>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</si>
  <si>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</si>
  <si>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</si>
  <si>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</si>
  <si>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</si>
  <si>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</si>
  <si>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</si>
  <si>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</si>
  <si>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</si>
  <si>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</si>
  <si>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</si>
  <si>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</si>
  <si>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</si>
  <si>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</si>
  <si>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</si>
  <si>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</si>
  <si>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</si>
  <si>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</si>
  <si>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</si>
  <si>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</si>
  <si>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</si>
  <si>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</si>
  <si>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</si>
  <si>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</si>
  <si>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</si>
  <si>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</si>
  <si>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</si>
  <si>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</si>
  <si>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</si>
  <si>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</si>
  <si>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</si>
  <si>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</si>
  <si>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</si>
  <si>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</si>
  <si>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</si>
  <si>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</si>
  <si>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</si>
  <si>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</si>
  <si>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</si>
  <si>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</si>
  <si>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</si>
  <si>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</si>
  <si>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</si>
  <si>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</si>
  <si>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</si>
  <si>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</si>
  <si>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</si>
  <si>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</si>
  <si>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</si>
  <si>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</si>
  <si>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</si>
  <si>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</si>
  <si>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</si>
  <si>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</si>
  <si>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</si>
  <si>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</si>
  <si>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</si>
  <si>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</si>
  <si>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</si>
  <si>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</si>
  <si>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</si>
  <si>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</si>
  <si>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</si>
  <si>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</si>
  <si>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</si>
  <si>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</si>
  <si>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</si>
  <si>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</si>
  <si>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</si>
  <si>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</si>
  <si>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</si>
  <si>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</si>
  <si>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</si>
  <si>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</si>
  <si>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</si>
  <si>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</si>
  <si>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</si>
  <si>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</si>
  <si>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</si>
  <si>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</si>
  <si>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</si>
  <si>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</si>
  <si>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</si>
  <si>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</si>
  <si>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</si>
  <si>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</si>
  <si>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</si>
  <si>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</si>
  <si>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</si>
  <si>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</si>
  <si>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</si>
  <si>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</si>
  <si>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</si>
  <si>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</si>
  <si>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</si>
  <si>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</si>
  <si>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</si>
  <si>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</si>
  <si>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</si>
  <si>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</si>
  <si>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</si>
  <si>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</si>
  <si>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</si>
  <si>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</si>
  <si>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</si>
  <si>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</si>
  <si>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</si>
  <si>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</si>
  <si>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</si>
  <si>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</si>
  <si>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</si>
  <si>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</si>
  <si>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</si>
  <si>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</si>
  <si>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</si>
  <si>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</si>
  <si>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</si>
  <si>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</si>
  <si>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</si>
  <si>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</si>
  <si>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</si>
  <si>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</si>
  <si>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</si>
  <si>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</si>
  <si>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</si>
  <si>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</si>
  <si>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</si>
  <si>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</si>
  <si>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</si>
  <si>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</si>
  <si>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</si>
  <si>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</si>
  <si>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</si>
  <si>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</si>
  <si>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</si>
  <si>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</si>
  <si>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</si>
  <si>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</si>
  <si>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</si>
  <si>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</si>
  <si>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</si>
  <si>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</si>
  <si>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</si>
  <si>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</si>
  <si>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</si>
  <si>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</si>
  <si>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</si>
  <si>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</si>
  <si>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</si>
  <si>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</si>
  <si>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</si>
  <si>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</si>
  <si>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</si>
  <si>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</si>
  <si>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</si>
  <si>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</si>
  <si>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</si>
  <si>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</si>
  <si>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</si>
  <si>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</si>
  <si>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</si>
  <si>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</si>
  <si>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</si>
  <si>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</si>
  <si>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</si>
  <si>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</si>
  <si>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</si>
  <si>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</si>
  <si>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</si>
  <si>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</si>
  <si>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</si>
  <si>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</si>
  <si>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</si>
  <si>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</si>
  <si>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</si>
  <si>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</si>
  <si>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</si>
  <si>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</si>
  <si>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</si>
  <si>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</si>
  <si>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</si>
  <si>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</si>
  <si>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</si>
  <si>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</si>
  <si>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</si>
  <si>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</si>
  <si>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</si>
  <si>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</si>
  <si>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</si>
  <si>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</si>
  <si>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</si>
  <si>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</si>
  <si>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</si>
  <si>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</si>
  <si>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</si>
  <si>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</si>
  <si>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</si>
  <si>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</si>
  <si>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</si>
  <si>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</si>
  <si>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</si>
  <si>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</si>
  <si>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</si>
  <si>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</si>
  <si>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</si>
  <si>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</si>
  <si>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</si>
  <si>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</si>
  <si>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</si>
  <si>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</si>
  <si>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</si>
  <si>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</si>
  <si>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</si>
  <si>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</si>
  <si>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</si>
  <si>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</si>
  <si>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</si>
  <si>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</si>
  <si>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</si>
  <si>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</si>
  <si>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</si>
  <si>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</si>
  <si>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</si>
  <si>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</si>
  <si>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</si>
  <si>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</si>
  <si>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</si>
  <si>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</si>
  <si>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</si>
  <si>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</si>
  <si>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</si>
  <si>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</si>
  <si>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</si>
  <si>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</si>
  <si>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</si>
  <si>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</si>
  <si>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</si>
  <si>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</si>
  <si>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</si>
  <si>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</si>
  <si>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</si>
  <si>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</si>
  <si>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</si>
  <si>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</si>
  <si>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</si>
  <si>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</si>
  <si>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</si>
  <si>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</si>
  <si>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</si>
  <si>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</si>
  <si>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</si>
  <si>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</si>
  <si>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</si>
  <si>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</si>
  <si>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</si>
  <si>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</si>
  <si>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</si>
  <si>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</si>
  <si>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</si>
  <si>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</si>
  <si>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</si>
  <si>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</si>
  <si>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</si>
  <si>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</si>
  <si>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</si>
  <si>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</si>
  <si>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</si>
  <si>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</si>
  <si>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</si>
  <si>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</si>
  <si>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</si>
  <si>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</si>
  <si>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</si>
  <si>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</si>
  <si>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</si>
  <si>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</si>
  <si>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</si>
  <si>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</si>
  <si>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</si>
  <si>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</si>
  <si>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</si>
  <si>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</si>
  <si>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</si>
  <si>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</si>
  <si>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</si>
  <si>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</si>
  <si>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</si>
  <si>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</si>
  <si>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</si>
  <si>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</si>
  <si>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</si>
  <si>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</si>
  <si>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</si>
  <si>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</si>
  <si>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</si>
  <si>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</si>
  <si>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</si>
  <si>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</si>
  <si>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</si>
  <si>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</si>
  <si>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</si>
  <si>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</si>
  <si>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</si>
  <si>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</si>
  <si>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</si>
  <si>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</si>
  <si>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</si>
  <si>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</si>
  <si>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</si>
  <si>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</si>
  <si>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</si>
  <si>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</si>
  <si>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</si>
  <si>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</si>
  <si>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</si>
  <si>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</si>
  <si>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</si>
  <si>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</si>
  <si>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</si>
  <si>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</si>
  <si>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</si>
  <si>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</si>
  <si>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</si>
  <si>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</si>
  <si>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</si>
  <si>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</si>
  <si>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</si>
  <si>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</si>
  <si>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</si>
  <si>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</si>
  <si>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</si>
  <si>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</si>
  <si>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</si>
  <si>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</si>
  <si>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</si>
  <si>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</si>
  <si>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</si>
  <si>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</si>
  <si>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</si>
  <si>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</si>
  <si>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</si>
  <si>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</si>
  <si>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</si>
  <si>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</si>
  <si>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</si>
  <si>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</si>
  <si>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</si>
  <si>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</si>
  <si>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</si>
  <si>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</si>
  <si>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</si>
  <si>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</si>
  <si>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</si>
  <si>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</si>
  <si>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</si>
  <si>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</si>
  <si>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</si>
  <si>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</si>
  <si>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</si>
  <si>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</si>
  <si>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</si>
  <si>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</si>
  <si>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</si>
  <si>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</si>
  <si>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</si>
  <si>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</si>
  <si>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</si>
  <si>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</si>
  <si>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</si>
  <si>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</si>
  <si>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</si>
  <si>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</si>
  <si>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</si>
  <si>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</si>
  <si>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</si>
  <si>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</si>
  <si>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</si>
  <si>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</si>
  <si>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</si>
  <si>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</si>
  <si>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</si>
  <si>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</si>
  <si>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</si>
  <si>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</si>
  <si>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</si>
  <si>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</si>
  <si>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</si>
  <si>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</si>
  <si>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</si>
  <si>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</si>
  <si>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</si>
  <si>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</si>
  <si>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</si>
  <si>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</si>
  <si>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</si>
  <si>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</si>
  <si>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</si>
  <si>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</si>
  <si>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</si>
  <si>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</si>
  <si>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</si>
  <si>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</si>
  <si>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</si>
  <si>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</si>
  <si>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</si>
  <si>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</si>
  <si>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</si>
  <si>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</si>
  <si>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</si>
  <si>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</si>
  <si>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</si>
  <si>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</si>
  <si>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</si>
  <si>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</si>
  <si>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</si>
  <si>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</si>
  <si>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</si>
  <si>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</si>
  <si>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</si>
  <si>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</si>
  <si>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</si>
  <si>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</si>
  <si>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</si>
  <si>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</si>
  <si>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</si>
  <si>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</si>
  <si>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</si>
  <si>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</si>
  <si>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</si>
  <si>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</si>
  <si>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</si>
  <si>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</si>
  <si>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</si>
  <si>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</si>
  <si>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</si>
  <si>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</si>
  <si>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</si>
  <si>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</si>
  <si>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</si>
  <si>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</si>
  <si>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</si>
  <si>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</si>
  <si>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</si>
  <si>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</si>
  <si>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</si>
  <si>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</si>
  <si>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</si>
  <si>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</si>
  <si>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</si>
  <si>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</si>
  <si>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</si>
  <si>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</si>
  <si>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</si>
  <si>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</si>
  <si>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</si>
  <si>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</si>
  <si>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</si>
  <si>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</si>
  <si>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</si>
  <si>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</si>
  <si>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</si>
  <si>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</si>
  <si>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</si>
  <si>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</si>
  <si>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</si>
  <si>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</si>
  <si>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</si>
  <si>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</si>
  <si>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</si>
  <si>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</si>
  <si>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</si>
  <si>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</si>
  <si>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</si>
  <si>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</si>
  <si>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</si>
  <si>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</si>
  <si>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</si>
  <si>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</si>
  <si>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</si>
  <si>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</si>
  <si>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</si>
  <si>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</si>
  <si>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</si>
  <si>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</si>
  <si>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</si>
  <si>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</si>
  <si>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</si>
  <si>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</si>
  <si>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</si>
  <si>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</si>
  <si>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</si>
  <si>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</si>
  <si>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</si>
  <si>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</si>
  <si>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</si>
  <si>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</si>
  <si>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</si>
  <si>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</si>
  <si>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</si>
  <si>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</si>
  <si>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</si>
  <si>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</si>
  <si>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</si>
  <si>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</si>
  <si>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</si>
  <si>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</si>
  <si>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</si>
  <si>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</si>
  <si>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</si>
  <si>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</si>
  <si>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</si>
  <si>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</si>
  <si>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</si>
  <si>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</si>
  <si>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</si>
  <si>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</si>
  <si>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</si>
  <si>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</si>
  <si>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</si>
  <si>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</si>
  <si>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</si>
  <si>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</si>
  <si>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</si>
  <si>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</si>
  <si>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</si>
  <si>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</si>
  <si>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</si>
  <si>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</si>
  <si>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</si>
  <si>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</si>
  <si>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</si>
  <si>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</si>
  <si>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</si>
  <si>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</si>
  <si>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</si>
  <si>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</si>
  <si>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</si>
  <si>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</si>
  <si>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</si>
  <si>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</si>
  <si>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</si>
  <si>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</si>
  <si>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</si>
  <si>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</si>
  <si>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</si>
  <si>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</si>
  <si>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</si>
  <si>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</si>
  <si>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</si>
  <si>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</si>
  <si>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</si>
  <si>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</si>
  <si>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</si>
  <si>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</si>
  <si>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</si>
  <si>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</si>
  <si>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</si>
  <si>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</si>
  <si>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</si>
  <si>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</si>
  <si>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</si>
  <si>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</si>
  <si>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</si>
  <si>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</si>
  <si>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</si>
  <si>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</si>
  <si>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</si>
  <si>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</si>
  <si>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</si>
  <si>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</si>
  <si>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</si>
  <si>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</si>
  <si>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</si>
  <si>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</si>
  <si>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</si>
  <si>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</si>
  <si>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</si>
  <si>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</si>
  <si>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</si>
  <si>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</si>
  <si>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</si>
  <si>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</si>
  <si>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</si>
  <si>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</si>
  <si>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</si>
  <si>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</si>
  <si>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</si>
  <si>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</si>
  <si>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</si>
  <si>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</si>
  <si>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</si>
  <si>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</si>
  <si>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</si>
  <si>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</si>
  <si>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</si>
  <si>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</si>
  <si>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</si>
  <si>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</si>
  <si>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</si>
  <si>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</si>
  <si>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</si>
  <si>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</si>
  <si>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</si>
  <si>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</si>
  <si>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</si>
  <si>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</si>
  <si>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</si>
  <si>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</si>
  <si>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</si>
  <si>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</si>
  <si>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</si>
  <si>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</si>
  <si>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</si>
  <si>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</si>
  <si>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</si>
  <si>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</si>
  <si>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</si>
  <si>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</si>
  <si>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</si>
  <si>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</si>
  <si>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</si>
  <si>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</si>
  <si>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</si>
  <si>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</si>
  <si>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</si>
  <si>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</si>
  <si>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</si>
  <si>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</si>
  <si>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</si>
  <si>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</si>
  <si>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</si>
  <si>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</si>
  <si>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</si>
  <si>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</si>
  <si>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</si>
  <si>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</si>
  <si>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</si>
  <si>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</si>
  <si>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</si>
  <si>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</si>
  <si>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</si>
  <si>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</si>
  <si>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</si>
  <si>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</si>
  <si>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</si>
  <si>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</si>
  <si>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</si>
  <si>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</si>
  <si>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</si>
  <si>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</si>
  <si>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</si>
  <si>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</si>
  <si>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</si>
  <si>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</si>
  <si>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</si>
  <si>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</si>
  <si>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</si>
  <si>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</si>
  <si>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</si>
  <si>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</si>
  <si>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</si>
  <si>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</si>
  <si>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</si>
  <si>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</si>
  <si>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</si>
  <si>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</si>
  <si>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</si>
  <si>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</si>
  <si>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</si>
  <si>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</si>
  <si>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</si>
  <si>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</si>
  <si>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</si>
  <si>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</si>
  <si>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</si>
  <si>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</si>
  <si>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</si>
  <si>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</si>
  <si>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</si>
  <si>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</si>
  <si>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</si>
  <si>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</si>
  <si>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</si>
  <si>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</si>
  <si>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</si>
  <si>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</si>
  <si>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</si>
  <si>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</si>
  <si>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</si>
  <si>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</si>
  <si>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</si>
  <si>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</si>
  <si>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</si>
  <si>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</si>
  <si>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</si>
  <si>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</si>
  <si>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</si>
  <si>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</si>
  <si>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</si>
  <si>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</si>
  <si>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</si>
  <si>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</si>
  <si>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</si>
  <si>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</si>
  <si>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</si>
  <si>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</si>
  <si>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</si>
  <si>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</si>
  <si>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</si>
  <si>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</si>
  <si>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</si>
  <si>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</si>
  <si>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</si>
  <si>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</si>
  <si>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</si>
  <si>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</si>
  <si>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</si>
  <si>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</si>
  <si>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</si>
  <si>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</si>
  <si>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</si>
  <si>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</si>
  <si>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</si>
  <si>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</si>
  <si>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</si>
  <si>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</si>
  <si>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</si>
  <si>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</si>
  <si>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</si>
  <si>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</si>
  <si>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</si>
  <si>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</si>
  <si>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</si>
  <si>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</si>
  <si>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</si>
  <si>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</si>
  <si>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</si>
  <si>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</si>
  <si>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</si>
  <si>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</si>
  <si>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</si>
  <si>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</si>
  <si>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</si>
  <si>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</si>
  <si>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</si>
  <si>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</si>
  <si>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</si>
  <si>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</si>
  <si>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</si>
  <si>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</si>
  <si>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</si>
  <si>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</si>
  <si>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</si>
  <si>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</si>
  <si>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</si>
  <si>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</si>
  <si>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</si>
  <si>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</si>
  <si>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</si>
  <si>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</si>
  <si>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</si>
  <si>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</si>
  <si>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</si>
  <si>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</si>
  <si>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</si>
  <si>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</si>
  <si>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</si>
  <si>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</si>
  <si>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</si>
  <si>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</si>
  <si>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</si>
  <si>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</si>
  <si>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</si>
  <si>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</si>
  <si>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</si>
  <si>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</si>
  <si>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</si>
  <si>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</si>
  <si>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</si>
  <si>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</si>
  <si>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</si>
  <si>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</si>
  <si>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</si>
  <si>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</si>
  <si>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</si>
  <si>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</si>
  <si>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</si>
  <si>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</si>
  <si>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</si>
  <si>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</si>
  <si>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</si>
  <si>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</si>
  <si>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</si>
  <si>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</si>
  <si>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</si>
  <si>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</si>
  <si>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</si>
  <si>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</si>
  <si>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</si>
  <si>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</si>
  <si>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</si>
  <si>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</si>
  <si>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</si>
  <si>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</si>
  <si>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</si>
  <si>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</si>
  <si>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</si>
  <si>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</si>
  <si>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</si>
  <si>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</si>
  <si>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</si>
  <si>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</si>
  <si>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</si>
  <si>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</si>
  <si>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</si>
  <si>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</si>
  <si>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</si>
  <si>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</si>
  <si>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</si>
  <si>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</si>
  <si>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</si>
  <si>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</si>
  <si>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</si>
  <si>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</si>
  <si>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</si>
  <si>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</si>
  <si>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</si>
  <si>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</si>
  <si>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</si>
  <si>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</si>
  <si>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</si>
  <si>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</si>
  <si>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</si>
  <si>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</si>
  <si>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</si>
  <si>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</si>
  <si>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</si>
  <si>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</si>
  <si>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</si>
  <si>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</si>
  <si>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</si>
  <si>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</si>
  <si>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</si>
  <si>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</si>
  <si>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</si>
  <si>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</si>
  <si>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</si>
  <si>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</si>
  <si>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</si>
  <si>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</si>
  <si>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</si>
  <si>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</si>
  <si>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</si>
  <si>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</si>
  <si>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</si>
  <si>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</si>
  <si>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</si>
  <si>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</si>
  <si>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</si>
  <si>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</si>
  <si>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</si>
  <si>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</si>
  <si>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</si>
  <si>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</si>
  <si>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</si>
  <si>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</si>
  <si>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</si>
  <si>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</si>
  <si>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</si>
  <si>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</si>
  <si>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</si>
  <si>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</si>
  <si>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</si>
  <si>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</si>
  <si>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</si>
  <si>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</si>
  <si>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</si>
  <si>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</si>
  <si>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</si>
  <si>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</si>
  <si>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</si>
  <si>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</si>
  <si>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</si>
  <si>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</si>
  <si>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</si>
  <si>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</si>
  <si>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</si>
  <si>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</si>
  <si>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</si>
  <si>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</si>
  <si>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</si>
  <si>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</si>
  <si>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</si>
  <si>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</si>
  <si>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</si>
  <si>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</si>
  <si>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</si>
  <si>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</si>
  <si>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</si>
  <si>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</si>
  <si>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</si>
  <si>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</si>
  <si>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</si>
  <si>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</si>
  <si>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</si>
  <si>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</si>
  <si>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</si>
  <si>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</si>
  <si>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</si>
  <si>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</si>
  <si>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</si>
  <si>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</si>
  <si>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</si>
  <si>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</si>
  <si>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</si>
  <si>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</si>
  <si>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</si>
  <si>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</si>
  <si>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</si>
  <si>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</si>
  <si>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</si>
  <si>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</si>
  <si>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</si>
  <si>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</si>
  <si>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</si>
  <si>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</si>
  <si>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</si>
  <si>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</si>
  <si>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</si>
  <si>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</si>
  <si>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</si>
  <si>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</si>
  <si>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</si>
  <si>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</si>
  <si>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</si>
  <si>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</si>
  <si>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</si>
  <si>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</si>
  <si>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</si>
  <si>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</si>
  <si>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</si>
  <si>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</si>
  <si>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</si>
  <si>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</si>
  <si>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</si>
  <si>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</si>
  <si>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</si>
  <si>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</si>
  <si>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</si>
  <si>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</si>
  <si>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</si>
  <si>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</si>
  <si>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</si>
  <si>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</si>
  <si>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</si>
  <si>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</si>
  <si>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</si>
  <si>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</si>
  <si>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</si>
  <si>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</si>
  <si>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</si>
  <si>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</si>
  <si>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</si>
  <si>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</si>
  <si>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</si>
  <si>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</si>
  <si>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</si>
  <si>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</si>
  <si>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</si>
  <si>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</si>
  <si>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</si>
  <si>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</si>
  <si>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</si>
  <si>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</si>
  <si>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</si>
  <si>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</si>
  <si>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</si>
  <si>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</si>
  <si>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</si>
  <si>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</si>
  <si>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</si>
  <si>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</si>
  <si>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</si>
  <si>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</si>
  <si>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</si>
  <si>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</si>
  <si>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</si>
  <si>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</si>
  <si>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</si>
  <si>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</si>
  <si>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</si>
  <si>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</si>
  <si>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</si>
  <si>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</si>
  <si>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</si>
  <si>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</si>
  <si>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</si>
  <si>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</si>
  <si>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</si>
  <si>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</si>
  <si>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</si>
  <si>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</si>
  <si>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</si>
  <si>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</si>
  <si>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</si>
  <si>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</si>
  <si>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</si>
  <si>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</si>
  <si>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</si>
  <si>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</si>
  <si>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</si>
  <si>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</si>
  <si>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</si>
  <si>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</si>
  <si>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</si>
  <si>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</si>
  <si>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</si>
  <si>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</si>
  <si>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</si>
  <si>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</si>
  <si>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</si>
  <si>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</si>
  <si>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</si>
  <si>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</si>
  <si>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</si>
  <si>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</si>
  <si>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</si>
  <si>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</si>
  <si>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</si>
  <si>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</si>
  <si>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</si>
  <si>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</si>
  <si>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</si>
  <si>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</si>
  <si>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</si>
  <si>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</si>
  <si>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</si>
  <si>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</si>
  <si>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</si>
  <si>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</si>
  <si>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</si>
  <si>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</si>
  <si>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</si>
  <si>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</si>
  <si>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</si>
  <si>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</si>
  <si>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</si>
  <si>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</si>
  <si>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</si>
  <si>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</si>
  <si>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</si>
  <si>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</si>
  <si>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</si>
  <si>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</si>
  <si>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</si>
  <si>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</si>
  <si>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</si>
  <si>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</si>
  <si>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</si>
  <si>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</si>
  <si>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</si>
  <si>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</si>
  <si>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</si>
  <si>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</si>
  <si>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</si>
  <si>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</si>
  <si>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</si>
  <si>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</si>
  <si>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</si>
  <si>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</si>
  <si>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</si>
  <si>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</si>
  <si>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</si>
  <si>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</si>
  <si>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</si>
  <si>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</si>
  <si>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</si>
  <si>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</si>
  <si>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</si>
  <si>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</si>
  <si>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</si>
  <si>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</si>
  <si>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</si>
  <si>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</si>
  <si>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</si>
  <si>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</si>
  <si>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</si>
  <si>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</si>
  <si>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</si>
  <si>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</si>
  <si>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</si>
  <si>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</si>
  <si>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</si>
  <si>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</si>
  <si>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</si>
  <si>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</si>
  <si>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</si>
  <si>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</si>
  <si>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</si>
  <si>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</si>
  <si>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</si>
  <si>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</si>
  <si>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</si>
  <si>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</si>
  <si>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</si>
  <si>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</si>
  <si>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</si>
  <si>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</si>
  <si>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</si>
  <si>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</si>
  <si>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</si>
  <si>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</si>
  <si>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</si>
  <si>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</si>
  <si>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</si>
  <si>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</si>
  <si>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</si>
  <si>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</si>
  <si>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</si>
  <si>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</si>
  <si>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</si>
  <si>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</si>
  <si>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</si>
  <si>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</si>
  <si>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</si>
  <si>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</si>
  <si>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</si>
  <si>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</si>
  <si>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</si>
  <si>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</si>
  <si>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</si>
  <si>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</si>
  <si>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</si>
  <si>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</si>
  <si>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</si>
  <si>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</si>
  <si>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</si>
  <si>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</si>
  <si>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</si>
  <si>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</si>
  <si>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</si>
  <si>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</si>
  <si>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</si>
  <si>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</si>
  <si>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</si>
  <si>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</si>
  <si>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</si>
  <si>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</si>
  <si>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</si>
  <si>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</si>
  <si>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</si>
  <si>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</si>
  <si>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</si>
  <si>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</si>
  <si>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</si>
  <si>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</si>
  <si>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</si>
  <si>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</si>
  <si>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</si>
  <si>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</si>
  <si>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</si>
  <si>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</si>
  <si>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</si>
  <si>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</si>
  <si>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</si>
  <si>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</si>
  <si>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</si>
  <si>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</si>
  <si>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</si>
  <si>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</si>
  <si>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</si>
  <si>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</si>
  <si>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</si>
  <si>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</si>
  <si>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</si>
  <si>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</si>
  <si>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</si>
  <si>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</si>
  <si>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</si>
  <si>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</si>
  <si>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</si>
  <si>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</si>
  <si>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</si>
  <si>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</si>
  <si>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</si>
  <si>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</si>
  <si>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</si>
  <si>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</si>
  <si>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</si>
  <si>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</si>
  <si>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</si>
  <si>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</si>
  <si>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</si>
  <si>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</si>
  <si>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</si>
  <si>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</si>
  <si>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</si>
  <si>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</si>
  <si>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</si>
  <si>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</si>
  <si>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</si>
  <si>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</si>
  <si>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</si>
  <si>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</si>
  <si>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</si>
  <si>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</si>
  <si>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</si>
  <si>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</si>
  <si>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</si>
  <si>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</si>
  <si>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</si>
  <si>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</si>
  <si>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</si>
  <si>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</si>
  <si>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</si>
  <si>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</si>
  <si>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</si>
  <si>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</si>
  <si>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</si>
  <si>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</si>
  <si>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</si>
  <si>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</si>
  <si>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</si>
  <si>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</si>
  <si>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</si>
  <si>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</si>
  <si>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</si>
  <si>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</si>
  <si>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</si>
  <si>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</si>
  <si>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</si>
  <si>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</si>
  <si>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</si>
  <si>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</si>
  <si>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</si>
  <si>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</si>
  <si>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</si>
  <si>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</si>
  <si>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</si>
  <si>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</si>
  <si>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</si>
  <si>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</si>
  <si>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</si>
  <si>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</si>
  <si>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</si>
  <si>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</si>
  <si>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</si>
  <si>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</si>
  <si>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</si>
  <si>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</si>
  <si>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</si>
  <si>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</si>
  <si>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</si>
  <si>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</si>
  <si>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</si>
  <si>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</si>
  <si>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</si>
  <si>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</si>
  <si>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</si>
  <si>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</si>
  <si>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</si>
  <si>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</si>
  <si>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</si>
  <si>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</si>
  <si>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</si>
  <si>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</si>
  <si>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</si>
  <si>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</si>
  <si>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</si>
  <si>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</si>
  <si>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</si>
  <si>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</si>
  <si>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</si>
  <si>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</si>
  <si>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</si>
  <si>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</si>
  <si>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</si>
  <si>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</si>
  <si>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</si>
  <si>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</si>
  <si>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</si>
  <si>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</si>
  <si>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</si>
  <si>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</si>
  <si>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</si>
  <si>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</si>
  <si>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</si>
  <si>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</si>
  <si>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</si>
  <si>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</si>
  <si>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</si>
  <si>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</si>
  <si>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</si>
  <si>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</si>
  <si>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</si>
  <si>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</si>
  <si>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</si>
  <si>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</si>
  <si>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</si>
  <si>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</si>
  <si>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</si>
  <si>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</si>
  <si>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</si>
  <si>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</si>
  <si>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</si>
  <si>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</si>
  <si>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</si>
  <si>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</si>
  <si>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</si>
  <si>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</si>
  <si>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</si>
  <si>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</si>
  <si>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</si>
  <si>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</si>
  <si>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</si>
  <si>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</si>
  <si>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</si>
  <si>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</si>
  <si>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</si>
  <si>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</si>
  <si>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</si>
  <si>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</si>
  <si>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</si>
  <si>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</si>
  <si>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</si>
  <si>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</si>
  <si>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</si>
  <si>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</si>
  <si>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</si>
  <si>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</si>
  <si>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</si>
  <si>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</si>
  <si>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</si>
  <si>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</si>
  <si>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</si>
  <si>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</si>
  <si>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</si>
  <si>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</si>
  <si>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</si>
  <si>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</si>
  <si>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</si>
  <si>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</si>
  <si>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</si>
  <si>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</si>
  <si>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</si>
  <si>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</si>
  <si>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</si>
  <si>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</si>
  <si>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</si>
  <si>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</si>
  <si>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</si>
  <si>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</si>
  <si>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</si>
  <si>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</si>
  <si>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</si>
  <si>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</si>
  <si>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</si>
  <si>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</si>
  <si>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</si>
  <si>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</si>
  <si>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</si>
  <si>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</si>
  <si>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</si>
  <si>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</si>
  <si>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</si>
  <si>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</si>
  <si>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</si>
  <si>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</si>
  <si>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</si>
  <si>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</si>
  <si>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</si>
  <si>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</si>
  <si>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</si>
  <si>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</si>
  <si>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</si>
  <si>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</si>
  <si>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</si>
  <si>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</si>
  <si>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</si>
  <si>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</si>
  <si>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</si>
  <si>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</si>
  <si>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</si>
  <si>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</si>
  <si>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</si>
  <si>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</si>
  <si>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</si>
  <si>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</si>
  <si>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</si>
  <si>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</si>
  <si>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</si>
  <si>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</si>
  <si>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</si>
  <si>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</si>
  <si>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</si>
  <si>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</si>
  <si>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</si>
  <si>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</si>
  <si>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</si>
  <si>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</si>
  <si>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</si>
  <si>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</si>
  <si>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</si>
  <si>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</si>
  <si>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</si>
  <si>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</si>
  <si>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</si>
  <si>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</si>
  <si>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</si>
  <si>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</si>
  <si>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</si>
  <si>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</si>
  <si>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</si>
  <si>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</si>
  <si>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</si>
  <si>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</si>
  <si>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</si>
  <si>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</si>
  <si>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</si>
  <si>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</si>
  <si>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</si>
  <si>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</si>
  <si>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</si>
  <si>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</si>
  <si>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</si>
  <si>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</si>
  <si>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</si>
  <si>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</si>
  <si>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</si>
  <si>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</si>
  <si>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</si>
  <si>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</si>
  <si>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</si>
  <si>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</si>
  <si>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</si>
  <si>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</si>
  <si>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</si>
  <si>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</si>
  <si>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</si>
  <si>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</si>
  <si>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</si>
  <si>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</si>
  <si>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</si>
  <si>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</si>
  <si>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</si>
  <si>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</si>
  <si>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</si>
  <si>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</si>
  <si>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</si>
  <si>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</si>
  <si>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</si>
  <si>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</si>
  <si>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</si>
  <si>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</si>
  <si>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</si>
  <si>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</si>
  <si>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</si>
  <si>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</si>
  <si>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</si>
  <si>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</si>
  <si>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</si>
  <si>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</si>
  <si>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</si>
  <si>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</si>
  <si>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</si>
  <si>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</si>
  <si>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</si>
  <si>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</si>
  <si>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</si>
  <si>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</si>
  <si>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</si>
  <si>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</si>
  <si>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</si>
  <si>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</si>
  <si>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</si>
  <si>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</si>
  <si>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</si>
  <si>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</si>
  <si>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</si>
  <si>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</si>
  <si>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</si>
  <si>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</si>
  <si>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</si>
  <si>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</si>
  <si>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</si>
  <si>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</si>
  <si>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</si>
  <si>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</si>
  <si>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</si>
  <si>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</si>
  <si>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</si>
  <si>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</si>
  <si>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</si>
  <si>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</si>
  <si>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</si>
  <si>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</si>
  <si>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</si>
  <si>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</si>
  <si>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</si>
  <si>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</si>
  <si>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</si>
  <si>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</si>
  <si>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</si>
  <si>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</si>
  <si>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</si>
  <si>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</si>
  <si>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</si>
  <si>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</si>
  <si>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</si>
  <si>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</si>
  <si>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</si>
  <si>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</si>
  <si>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</si>
  <si>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</si>
  <si>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</si>
  <si>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</si>
  <si>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</si>
  <si>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</si>
  <si>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</si>
  <si>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</si>
  <si>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</si>
  <si>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</si>
  <si>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</si>
  <si>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</si>
  <si>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</si>
  <si>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</si>
  <si>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</si>
  <si>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</si>
  <si>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</si>
  <si>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</si>
  <si>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</si>
  <si>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</si>
  <si>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</si>
  <si>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</si>
  <si>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</si>
  <si>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</si>
  <si>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</si>
  <si>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</si>
  <si>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</si>
  <si>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</si>
  <si>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</si>
  <si>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</si>
  <si>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</si>
  <si>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</si>
  <si>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</si>
  <si>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</si>
  <si>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</si>
  <si>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</si>
  <si>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</si>
  <si>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</si>
  <si>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</si>
  <si>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</si>
  <si>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</si>
  <si>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</si>
  <si>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</si>
  <si>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</si>
  <si>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</si>
  <si>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</si>
  <si>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</si>
  <si>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</si>
  <si>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</si>
  <si>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</si>
  <si>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</si>
  <si>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</si>
  <si>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</si>
  <si>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</si>
  <si>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</si>
  <si>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</si>
  <si>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</si>
  <si>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</si>
  <si>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</si>
  <si>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</si>
  <si>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</si>
  <si>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</si>
  <si>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</si>
  <si>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</si>
  <si>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</si>
  <si>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</si>
  <si>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</si>
  <si>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</si>
  <si>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</si>
  <si>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</si>
  <si>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</si>
  <si>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</si>
  <si>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</si>
  <si>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</si>
  <si>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</si>
  <si>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</si>
  <si>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</si>
  <si>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</si>
  <si>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</si>
  <si>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</si>
  <si>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</si>
  <si>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</si>
  <si>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</si>
  <si>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</si>
  <si>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</si>
  <si>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</si>
  <si>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</si>
  <si>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</si>
  <si>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</si>
  <si>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</si>
  <si>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</si>
  <si>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</si>
  <si>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</si>
  <si>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</si>
  <si>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</si>
  <si>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</si>
  <si>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</si>
  <si>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</si>
  <si>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</si>
  <si>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</si>
  <si>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</si>
  <si>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</si>
  <si>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</si>
  <si>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</si>
  <si>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</si>
  <si>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</si>
  <si>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</si>
  <si>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</si>
  <si>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</si>
  <si>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</si>
  <si>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</si>
  <si>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</si>
  <si>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</si>
  <si>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</si>
  <si>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</si>
  <si>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</si>
  <si>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</si>
  <si>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</si>
  <si>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</si>
  <si>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</si>
  <si>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</si>
  <si>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</si>
  <si>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</si>
  <si>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</si>
  <si>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</si>
  <si>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</si>
  <si>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</si>
  <si>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</si>
  <si>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</si>
  <si>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</si>
  <si>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</si>
  <si>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</si>
  <si>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</si>
  <si>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</si>
  <si>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</si>
  <si>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</si>
  <si>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</si>
  <si>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</si>
  <si>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</si>
  <si>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</si>
  <si>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</si>
  <si>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</si>
  <si>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</si>
  <si>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</si>
  <si>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</si>
  <si>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</si>
  <si>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</si>
  <si>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</si>
  <si>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</si>
  <si>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</si>
  <si>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</si>
  <si>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</si>
  <si>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</si>
  <si>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</si>
  <si>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</si>
  <si>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</si>
  <si>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</si>
  <si>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</si>
  <si>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</si>
  <si>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</si>
  <si>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</si>
  <si>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</si>
  <si>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</si>
  <si>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</si>
  <si>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</si>
  <si>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</si>
  <si>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</si>
  <si>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</si>
  <si>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</si>
  <si>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</si>
  <si>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</si>
  <si>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</si>
  <si>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</si>
  <si>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</si>
  <si>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</si>
  <si>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</si>
  <si>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</si>
  <si>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</si>
  <si>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</si>
  <si>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</si>
  <si>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</si>
  <si>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</si>
  <si>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</si>
  <si>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</si>
  <si>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</si>
  <si>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</si>
  <si>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</si>
  <si>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</si>
  <si>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</si>
  <si>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</si>
  <si>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</si>
  <si>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</si>
  <si>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</si>
  <si>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</si>
  <si>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</si>
  <si>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</si>
  <si>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</si>
  <si>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</si>
  <si>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</si>
  <si>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</si>
  <si>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</si>
  <si>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</si>
  <si>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</si>
  <si>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</si>
  <si>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</si>
  <si>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</si>
  <si>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</si>
  <si>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</si>
  <si>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</si>
  <si>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</si>
  <si>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</si>
  <si>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</si>
  <si>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</si>
  <si>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</si>
  <si>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</si>
  <si>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</si>
  <si>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</si>
  <si>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</si>
  <si>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</si>
  <si>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</si>
  <si>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</si>
  <si>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</si>
  <si>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</si>
  <si>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</si>
  <si>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</si>
  <si>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</si>
  <si>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</si>
  <si>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</si>
  <si>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</si>
  <si>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</si>
  <si>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</si>
  <si>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</si>
  <si>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</si>
  <si>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</si>
  <si>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</si>
  <si>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</si>
  <si>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</si>
  <si>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</si>
  <si>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</si>
  <si>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</si>
  <si>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</si>
  <si>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</si>
  <si>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</si>
  <si>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</si>
  <si>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</si>
  <si>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</si>
  <si>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</si>
  <si>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</si>
  <si>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</si>
  <si>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</si>
  <si>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</si>
  <si>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</si>
  <si>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</si>
  <si>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</si>
  <si>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</si>
  <si>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</si>
  <si>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</si>
  <si>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</si>
  <si>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</si>
  <si>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</si>
  <si>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</si>
  <si>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</si>
  <si>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</si>
  <si>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</si>
  <si>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</si>
  <si>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</si>
  <si>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</si>
  <si>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</si>
  <si>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</si>
  <si>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</si>
  <si>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</si>
  <si>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</si>
  <si>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</si>
  <si>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</si>
  <si>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</si>
  <si>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</si>
  <si>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</si>
  <si>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</si>
  <si>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</si>
  <si>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</si>
  <si>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</si>
  <si>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</si>
  <si>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</si>
  <si>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</si>
  <si>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</si>
  <si>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</si>
  <si>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</si>
  <si>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</si>
  <si>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</si>
  <si>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</si>
  <si>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</si>
  <si>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</si>
  <si>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</si>
  <si>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</si>
  <si>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</si>
  <si>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</si>
  <si>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</si>
  <si>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</si>
  <si>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</si>
  <si>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</si>
  <si>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</si>
  <si>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</si>
  <si>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</si>
  <si>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</si>
  <si>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</si>
  <si>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</si>
  <si>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</si>
  <si>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</si>
  <si>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</si>
  <si>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</si>
  <si>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</si>
  <si>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</si>
  <si>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</si>
  <si>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</si>
  <si>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</si>
  <si>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</si>
  <si>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</si>
  <si>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</si>
  <si>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</si>
  <si>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</si>
  <si>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</si>
  <si>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</si>
  <si>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</si>
  <si>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</si>
  <si>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</si>
  <si>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</si>
  <si>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</si>
  <si>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</si>
  <si>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</si>
  <si>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</si>
  <si>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</si>
  <si>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</si>
  <si>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</si>
  <si>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</si>
  <si>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</si>
  <si>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</si>
  <si>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</si>
  <si>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</si>
  <si>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</si>
  <si>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</si>
  <si>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</si>
  <si>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</si>
  <si>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</si>
  <si>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</si>
  <si>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</si>
  <si>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</si>
  <si>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</si>
  <si>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</si>
  <si>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</si>
  <si>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</si>
  <si>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</si>
  <si>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</si>
  <si>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</si>
  <si>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</si>
  <si>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</si>
  <si>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</si>
  <si>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</si>
  <si>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</si>
  <si>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</si>
  <si>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</si>
  <si>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</si>
  <si>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</si>
  <si>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</si>
  <si>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</si>
  <si>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</si>
  <si>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</si>
  <si>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</si>
  <si>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</si>
  <si>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</si>
  <si>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</si>
  <si>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</si>
  <si>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</si>
  <si>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</si>
  <si>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</si>
  <si>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</si>
  <si>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</si>
  <si>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</si>
  <si>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</si>
  <si>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</si>
  <si>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</si>
  <si>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</si>
  <si>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</si>
  <si>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</si>
  <si>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</si>
  <si>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</si>
  <si>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</si>
  <si>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</si>
  <si>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</si>
  <si>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</si>
  <si>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</si>
  <si>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</si>
  <si>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</si>
  <si>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</si>
  <si>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</si>
  <si>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</si>
  <si>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</si>
  <si>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</si>
  <si>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</si>
  <si>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</si>
  <si>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</si>
  <si>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</si>
  <si>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</si>
  <si>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</si>
  <si>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</si>
  <si>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</si>
  <si>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</si>
  <si>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</si>
  <si>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</si>
  <si>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</si>
  <si>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</si>
  <si>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</si>
  <si>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</si>
  <si>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</si>
  <si>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</si>
  <si>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</si>
  <si>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</si>
  <si>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</si>
  <si>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</si>
  <si>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</si>
  <si>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</si>
  <si>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</si>
  <si>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</si>
  <si>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</si>
  <si>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</si>
  <si>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</si>
  <si>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</si>
  <si>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</si>
  <si>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</si>
  <si>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</si>
  <si>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</si>
  <si>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</si>
  <si>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</si>
  <si>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</si>
  <si>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</si>
  <si>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</si>
  <si>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</si>
  <si>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</si>
  <si>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</si>
  <si>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</si>
  <si>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</si>
  <si>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</si>
  <si>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</si>
  <si>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</si>
  <si>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</si>
  <si>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</si>
  <si>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</si>
  <si>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</si>
  <si>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</si>
  <si>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</si>
  <si>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</si>
  <si>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</si>
  <si>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</si>
  <si>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</si>
  <si>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</si>
  <si>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</si>
  <si>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</si>
  <si>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</si>
  <si>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</si>
  <si>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</si>
  <si>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</si>
  <si>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</si>
  <si>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</si>
  <si>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</si>
  <si>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</si>
  <si>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</si>
  <si>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</si>
  <si>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</si>
  <si>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</si>
  <si>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</si>
  <si>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</si>
  <si>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</si>
  <si>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</si>
  <si>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</si>
  <si>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</si>
  <si>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</si>
  <si>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</si>
  <si>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</si>
  <si>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</si>
  <si>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</si>
  <si>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</si>
  <si>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</si>
  <si>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</si>
  <si>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</si>
  <si>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</si>
  <si>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</si>
  <si>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</si>
  <si>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</si>
  <si>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</si>
  <si>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</si>
  <si>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</si>
  <si>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</si>
  <si>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</si>
  <si>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</si>
  <si>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</si>
  <si>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</si>
  <si>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</si>
  <si>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</si>
  <si>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</si>
  <si>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</si>
  <si>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</si>
  <si>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</si>
  <si>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</si>
  <si>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</si>
  <si>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</si>
  <si>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</si>
  <si>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</si>
  <si>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</si>
  <si>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</si>
  <si>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</si>
  <si>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</si>
  <si>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</si>
  <si>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</si>
  <si>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</si>
  <si>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</si>
  <si>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</si>
  <si>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</si>
  <si>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</si>
  <si>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</si>
  <si>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</si>
  <si>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</si>
  <si>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</si>
  <si>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</si>
  <si>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</si>
  <si>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</si>
  <si>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</si>
  <si>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</si>
  <si>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</si>
  <si>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</si>
  <si>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</si>
  <si>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</si>
  <si>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</si>
  <si>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</si>
  <si>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</si>
  <si>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</si>
  <si>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</si>
  <si>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</si>
  <si>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</si>
  <si>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</si>
  <si>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</si>
  <si>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</si>
  <si>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</si>
  <si>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</si>
  <si>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</si>
  <si>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</si>
  <si>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</si>
  <si>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</si>
  <si>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</si>
  <si>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</si>
  <si>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</si>
  <si>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</si>
  <si>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</si>
  <si>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</si>
  <si>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</si>
  <si>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</si>
  <si>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</si>
  <si>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</si>
  <si>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</si>
  <si>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</si>
  <si>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</si>
  <si>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</si>
  <si>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</si>
  <si>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</si>
  <si>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</si>
  <si>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</si>
  <si>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</si>
  <si>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</si>
  <si>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</si>
  <si>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</si>
  <si>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</si>
  <si>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</si>
  <si>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</si>
  <si>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</si>
  <si>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</si>
  <si>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</si>
  <si>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</si>
  <si>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</si>
  <si>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</si>
  <si>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</si>
  <si>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</si>
  <si>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</si>
  <si>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</si>
  <si>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</si>
  <si>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</si>
  <si>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</si>
  <si>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</si>
  <si>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</si>
  <si>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</si>
  <si>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</si>
  <si>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</si>
  <si>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</si>
  <si>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</si>
  <si>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</si>
  <si>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</si>
  <si>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</si>
  <si>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</si>
  <si>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</si>
  <si>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</si>
  <si>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</si>
  <si>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</si>
  <si>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</si>
  <si>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</si>
  <si>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</si>
  <si>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</si>
  <si>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</si>
  <si>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</si>
  <si>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</si>
  <si>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</si>
  <si>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</si>
  <si>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</si>
  <si>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</si>
  <si>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</si>
  <si>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</si>
  <si>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</si>
  <si>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</si>
  <si>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</si>
  <si>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</si>
  <si>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</si>
  <si>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</si>
  <si>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</si>
  <si>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</si>
  <si>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</si>
  <si>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</si>
  <si>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</si>
  <si>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</si>
  <si>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</si>
  <si>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</si>
  <si>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</si>
  <si>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</si>
  <si>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</si>
  <si>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</si>
  <si>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</si>
  <si>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</si>
  <si>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</si>
  <si>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</si>
  <si>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</si>
  <si>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</si>
  <si>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</si>
  <si>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</si>
  <si>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</si>
  <si>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</si>
  <si>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</si>
  <si>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</si>
  <si>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</si>
  <si>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</si>
  <si>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</si>
  <si>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</si>
  <si>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</si>
  <si>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</si>
  <si>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</si>
  <si>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</si>
  <si>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</si>
  <si>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</si>
  <si>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</si>
  <si>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</si>
  <si>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</si>
  <si>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</si>
  <si>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</si>
  <si>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</si>
  <si>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</si>
  <si>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</si>
  <si>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</si>
  <si>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</si>
  <si>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</si>
  <si>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</si>
  <si>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</si>
  <si>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</si>
  <si>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</si>
  <si>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</si>
  <si>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</si>
  <si>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</si>
  <si>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</si>
  <si>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</si>
  <si>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</si>
  <si>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</si>
  <si>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</si>
  <si>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</si>
  <si>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</si>
  <si>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</si>
  <si>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</si>
  <si>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</si>
  <si>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</si>
  <si>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</si>
  <si>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</si>
  <si>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</si>
  <si>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</si>
  <si>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</si>
  <si>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</si>
  <si>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</si>
  <si>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</si>
  <si>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</si>
  <si>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</si>
  <si>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</si>
  <si>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</si>
  <si>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</si>
  <si>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</si>
  <si>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</si>
  <si>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</si>
  <si>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</si>
  <si>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</si>
  <si>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</si>
  <si>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</si>
  <si>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</si>
  <si>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</si>
  <si>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</si>
  <si>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</si>
  <si>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</si>
  <si>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</si>
  <si>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</si>
  <si>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</si>
  <si>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</si>
  <si>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</si>
  <si>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</si>
  <si>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</si>
  <si>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</si>
  <si>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</si>
  <si>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</si>
  <si>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</si>
  <si>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</si>
  <si>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</si>
  <si>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</si>
  <si>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</si>
  <si>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</si>
  <si>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</si>
  <si>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</si>
  <si>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</si>
  <si>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</si>
  <si>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</si>
  <si>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</si>
  <si>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</si>
  <si>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</si>
  <si>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</si>
  <si>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</si>
  <si>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</si>
  <si>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</si>
  <si>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</si>
  <si>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</si>
  <si>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</si>
  <si>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</si>
  <si>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</si>
  <si>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</si>
  <si>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</si>
  <si>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</si>
  <si>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</si>
  <si>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</si>
  <si>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</si>
  <si>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</si>
  <si>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</si>
  <si>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</si>
  <si>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</si>
  <si>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</si>
  <si>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</si>
  <si>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</si>
  <si>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</si>
  <si>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</si>
  <si>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</si>
  <si>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</si>
  <si>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</si>
  <si>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</si>
  <si>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</si>
  <si>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</si>
  <si>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</si>
  <si>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</si>
  <si>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</si>
  <si>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</si>
  <si>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</si>
  <si>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</si>
  <si>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</si>
  <si>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</si>
  <si>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</si>
  <si>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</si>
  <si>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</si>
  <si>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</si>
  <si>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</si>
  <si>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</si>
  <si>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</si>
  <si>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</si>
  <si>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</si>
  <si>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</si>
  <si>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</si>
  <si>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</si>
  <si>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</si>
  <si>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</si>
  <si>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</si>
  <si>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</si>
  <si>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</si>
  <si>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</si>
  <si>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</si>
  <si>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</si>
  <si>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</si>
  <si>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</si>
  <si>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</si>
  <si>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</si>
  <si>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</si>
  <si>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</si>
  <si>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</si>
  <si>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</si>
  <si>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</si>
  <si>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</si>
  <si>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</si>
  <si>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</si>
  <si>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</si>
  <si>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</si>
  <si>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</si>
  <si>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</si>
  <si>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</si>
  <si>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</si>
  <si>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</si>
  <si>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</si>
  <si>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</si>
  <si>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</si>
  <si>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</si>
  <si>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</si>
  <si>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</si>
  <si>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</si>
  <si>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</si>
  <si>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</si>
  <si>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</si>
  <si>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</si>
  <si>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</si>
  <si>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</si>
  <si>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</si>
  <si>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</si>
  <si>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</si>
  <si>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</si>
  <si>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</si>
  <si>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</si>
  <si>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</si>
  <si>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</si>
  <si>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</si>
  <si>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</si>
  <si>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</si>
  <si>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</si>
  <si>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</si>
  <si>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</si>
  <si>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</si>
  <si>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</si>
  <si>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</si>
  <si>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</si>
  <si>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</si>
  <si>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</si>
  <si>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</si>
  <si>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</si>
  <si>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</si>
  <si>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</si>
  <si>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</si>
  <si>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</si>
  <si>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</si>
  <si>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</si>
  <si>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</si>
  <si>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</si>
  <si>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</si>
  <si>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</si>
  <si>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</si>
  <si>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</si>
  <si>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</si>
  <si>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</si>
  <si>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</si>
  <si>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</si>
  <si>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</si>
  <si>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</si>
  <si>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</si>
  <si>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</si>
  <si>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</si>
  <si>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</si>
  <si>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</si>
  <si>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</si>
  <si>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</si>
  <si>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</si>
  <si>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</si>
  <si>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</si>
  <si>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</si>
  <si>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</si>
  <si>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</si>
  <si>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</si>
  <si>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</si>
  <si>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</si>
  <si>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</si>
  <si>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</si>
  <si>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</si>
  <si>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</si>
  <si>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</si>
  <si>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</si>
  <si>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</si>
  <si>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</si>
  <si>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</si>
  <si>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</si>
  <si>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</si>
  <si>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</si>
  <si>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</si>
  <si>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</si>
  <si>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</si>
  <si>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</si>
  <si>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</si>
  <si>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</si>
  <si>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</si>
  <si>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</si>
  <si>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</si>
  <si>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</si>
  <si>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</si>
  <si>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</si>
  <si>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</si>
  <si>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</si>
  <si>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</si>
  <si>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</si>
  <si>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</si>
  <si>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</si>
  <si>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</si>
  <si>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</si>
  <si>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</si>
  <si>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</si>
  <si>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</si>
  <si>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</si>
  <si>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</si>
  <si>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</si>
  <si>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</si>
  <si>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</si>
  <si>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</si>
  <si>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</si>
  <si>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</si>
  <si>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</si>
  <si>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</si>
  <si>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</si>
  <si>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</si>
  <si>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</si>
  <si>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</si>
  <si>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</si>
  <si>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</si>
  <si>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</si>
  <si>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</si>
  <si>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</si>
  <si>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</si>
  <si>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</si>
  <si>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</si>
  <si>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</si>
  <si>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</si>
  <si>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</si>
  <si>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</si>
  <si>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</si>
  <si>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</si>
  <si>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</si>
  <si>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</si>
  <si>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</si>
  <si>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</si>
  <si>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</si>
  <si>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</si>
  <si>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</si>
  <si>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</si>
  <si>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</si>
  <si>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</si>
  <si>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</si>
  <si>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</si>
  <si>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</si>
  <si>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</si>
  <si>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</si>
  <si>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</si>
  <si>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</si>
  <si>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</si>
  <si>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</si>
  <si>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</si>
  <si>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</si>
  <si>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</si>
  <si>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</si>
  <si>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</si>
  <si>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</si>
  <si>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</si>
  <si>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</si>
  <si>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</si>
  <si>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</si>
  <si>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</si>
  <si>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</si>
  <si>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</si>
  <si>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</si>
  <si>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</si>
  <si>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</si>
  <si>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</si>
  <si>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</si>
  <si>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</si>
  <si>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</si>
  <si>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</si>
  <si>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</si>
  <si>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</si>
  <si>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</si>
  <si>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</si>
  <si>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</si>
  <si>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</si>
  <si>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</si>
  <si>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</si>
  <si>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</si>
  <si>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</si>
  <si>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</si>
  <si>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</si>
  <si>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</si>
  <si>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</si>
  <si>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</si>
  <si>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</si>
  <si>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</si>
  <si>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</si>
  <si>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</si>
  <si>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</si>
  <si>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</si>
  <si>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</si>
  <si>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</si>
  <si>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</si>
  <si>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</si>
  <si>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</si>
  <si>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</si>
  <si>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</si>
  <si>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</si>
  <si>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</si>
  <si>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</si>
  <si>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</si>
  <si>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</si>
  <si>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</si>
  <si>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</si>
  <si>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</si>
  <si>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</si>
  <si>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</si>
  <si>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</si>
  <si>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</si>
  <si>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</si>
  <si>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</si>
  <si>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</si>
  <si>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</si>
  <si>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</si>
  <si>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</si>
  <si>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</si>
  <si>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</si>
  <si>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</si>
  <si>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</si>
  <si>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</si>
  <si>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</si>
  <si>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</si>
  <si>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</si>
  <si>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</si>
  <si>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</si>
  <si>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</si>
  <si>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</si>
  <si>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</si>
  <si>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</si>
  <si>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</si>
  <si>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</si>
  <si>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</si>
  <si>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</si>
  <si>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</si>
  <si>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</si>
  <si>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</si>
  <si>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</si>
  <si>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</si>
  <si>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</si>
  <si>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</si>
  <si>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</si>
  <si>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</si>
  <si>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</si>
  <si>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</si>
  <si>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</si>
  <si>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</si>
  <si>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</si>
  <si>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</si>
  <si>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</si>
  <si>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</si>
  <si>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</si>
  <si>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</si>
  <si>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</si>
  <si>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</si>
  <si>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</si>
  <si>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</si>
  <si>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</si>
  <si>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</si>
  <si>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</si>
  <si>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</si>
  <si>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</si>
  <si>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</si>
  <si>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</si>
  <si>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</si>
  <si>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</si>
  <si>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</si>
  <si>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</si>
  <si>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</si>
  <si>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</si>
  <si>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</si>
  <si>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</si>
  <si>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</si>
  <si>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</si>
  <si>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</si>
  <si>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</si>
  <si>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</si>
  <si>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</si>
  <si>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</si>
  <si>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</si>
  <si>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</si>
  <si>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</si>
  <si>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</si>
  <si>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</si>
  <si>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</si>
  <si>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</si>
  <si>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</si>
  <si>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</si>
  <si>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</si>
  <si>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</si>
  <si>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</si>
  <si>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</si>
  <si>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</si>
  <si>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</si>
  <si>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</si>
  <si>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</si>
  <si>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</si>
  <si>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</si>
  <si>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</si>
  <si>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</si>
  <si>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</si>
  <si>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</si>
  <si>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</si>
  <si>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</si>
  <si>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</si>
  <si>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</si>
  <si>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</si>
  <si>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</si>
  <si>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</si>
  <si>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</si>
  <si>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</si>
  <si>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</si>
  <si>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</si>
  <si>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</si>
  <si>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</si>
  <si>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</si>
  <si>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</si>
  <si>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</si>
  <si>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</si>
  <si>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</si>
  <si>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</si>
  <si>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</si>
  <si>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</si>
  <si>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</si>
  <si>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</si>
  <si>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</si>
  <si>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</si>
  <si>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</si>
  <si>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</si>
  <si>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</si>
  <si>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</si>
  <si>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</si>
  <si>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</si>
  <si>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</si>
  <si>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</si>
  <si>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</si>
  <si>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</si>
  <si>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</si>
  <si>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</si>
  <si>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</si>
  <si>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</si>
  <si>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</si>
  <si>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</si>
  <si>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</si>
  <si>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</si>
  <si>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</si>
  <si>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</si>
  <si>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</si>
  <si>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</si>
  <si>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</si>
  <si>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</si>
  <si>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</si>
  <si>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</si>
  <si>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</si>
  <si>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</si>
  <si>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</si>
  <si>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</si>
  <si>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</si>
  <si>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</si>
  <si>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</si>
  <si>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</si>
  <si>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</si>
  <si>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</si>
  <si>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</si>
  <si>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</si>
  <si>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</si>
  <si>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</si>
  <si>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</si>
  <si>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</si>
  <si>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</si>
  <si>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</si>
  <si>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</si>
  <si>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</si>
  <si>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</si>
  <si>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</si>
  <si>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</si>
  <si>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</si>
  <si>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</si>
  <si>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</si>
  <si>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</si>
  <si>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</si>
  <si>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</si>
  <si>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</si>
  <si>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</si>
  <si>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</si>
  <si>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</si>
  <si>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</si>
  <si>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</si>
  <si>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</si>
  <si>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</si>
  <si>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</si>
  <si>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</si>
  <si>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</si>
  <si>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</si>
  <si>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</si>
  <si>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</si>
  <si>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</si>
  <si>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</si>
  <si>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</si>
  <si>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</si>
  <si>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</si>
  <si>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</si>
  <si>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</si>
  <si>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</si>
  <si>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</si>
  <si>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</si>
  <si>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</si>
  <si>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</si>
  <si>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</si>
  <si>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</si>
  <si>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</si>
  <si>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</si>
  <si>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</si>
  <si>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</si>
  <si>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</si>
  <si>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</si>
  <si>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</si>
  <si>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</si>
  <si>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</si>
  <si>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</si>
  <si>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</si>
  <si>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</si>
  <si>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</si>
  <si>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</si>
  <si>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</si>
  <si>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</si>
  <si>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</si>
  <si>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</si>
  <si>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</si>
  <si>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</si>
  <si>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</si>
  <si>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</si>
  <si>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</si>
  <si>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</si>
  <si>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</si>
  <si>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</si>
  <si>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</si>
  <si>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</si>
  <si>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</si>
  <si>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</si>
  <si>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</si>
  <si>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</si>
  <si>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</si>
  <si>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</si>
  <si>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</si>
  <si>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</si>
  <si>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</si>
  <si>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</si>
  <si>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</si>
  <si>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</si>
  <si>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</si>
  <si>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</si>
  <si>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</si>
  <si>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</si>
  <si>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</si>
  <si>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</si>
  <si>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</si>
  <si>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</si>
  <si>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</si>
  <si>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</si>
  <si>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</si>
  <si>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</si>
  <si>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</si>
  <si>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</si>
  <si>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</si>
  <si>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</si>
  <si>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</si>
  <si>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</si>
  <si>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</si>
  <si>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</si>
  <si>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</si>
  <si>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</si>
  <si>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</si>
  <si>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</si>
  <si>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</si>
  <si>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</si>
  <si>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</si>
  <si>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</si>
  <si>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</si>
  <si>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</si>
  <si>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</si>
  <si>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</si>
  <si>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</si>
  <si>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</si>
  <si>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</si>
  <si>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</si>
  <si>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</si>
  <si>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</si>
  <si>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</si>
  <si>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</si>
  <si>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</si>
  <si>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</si>
  <si>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</si>
  <si>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</si>
  <si>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</si>
  <si>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</si>
  <si>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</si>
  <si>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</si>
  <si>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</si>
  <si>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</si>
  <si>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</si>
  <si>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</si>
  <si>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</si>
  <si>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</si>
  <si>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</si>
  <si>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</si>
  <si>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</si>
  <si>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</si>
  <si>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</si>
  <si>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</si>
  <si>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</si>
  <si>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</si>
  <si>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</si>
  <si>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</si>
  <si>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</si>
  <si>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</si>
  <si>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</si>
  <si>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</si>
  <si>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</si>
  <si>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</si>
  <si>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</si>
  <si>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</si>
  <si>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</si>
  <si>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</si>
  <si>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</si>
  <si>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</si>
  <si>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</si>
  <si>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</si>
  <si>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</si>
  <si>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</si>
  <si>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</si>
  <si>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</si>
  <si>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</si>
  <si>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</si>
  <si>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</si>
  <si>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</si>
  <si>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</si>
  <si>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</si>
  <si>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</si>
  <si>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</si>
  <si>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</si>
  <si>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</si>
  <si>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</si>
  <si>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</si>
  <si>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</si>
  <si>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</si>
  <si>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</si>
  <si>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</si>
  <si>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</si>
  <si>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</si>
  <si>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</si>
  <si>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</si>
  <si>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</si>
  <si>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</si>
  <si>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</si>
  <si>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</si>
  <si>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</si>
  <si>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</si>
  <si>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</si>
  <si>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</si>
  <si>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</si>
  <si>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</si>
  <si>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</si>
  <si>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</si>
  <si>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</si>
  <si>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</si>
  <si>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</si>
  <si>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</si>
  <si>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</si>
  <si>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</si>
  <si>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</si>
  <si>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</si>
  <si>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</si>
  <si>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</si>
  <si>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</si>
  <si>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</si>
  <si>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</si>
  <si>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</si>
  <si>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</si>
  <si>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</si>
  <si>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</si>
  <si>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</si>
  <si>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</si>
  <si>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</si>
  <si>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</si>
  <si>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</si>
  <si>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</si>
  <si>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</si>
  <si>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</si>
  <si>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</si>
  <si>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</si>
  <si>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</si>
  <si>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</si>
  <si>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</si>
  <si>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</si>
  <si>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</si>
  <si>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</si>
  <si>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</si>
  <si>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</si>
  <si>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</si>
  <si>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</si>
  <si>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</si>
  <si>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</si>
  <si>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</si>
  <si>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</si>
  <si>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</si>
  <si>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</si>
  <si>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</si>
  <si>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</si>
  <si>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</si>
  <si>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</si>
  <si>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</si>
  <si>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</si>
  <si>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</si>
  <si>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</si>
  <si>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</si>
  <si>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</si>
  <si>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</si>
  <si>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</si>
  <si>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</si>
  <si>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</si>
  <si>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</si>
  <si>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</si>
  <si>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</si>
  <si>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</si>
  <si>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</si>
  <si>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</si>
  <si>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</si>
  <si>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</si>
  <si>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</si>
  <si>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</si>
  <si>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</si>
  <si>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</si>
  <si>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</si>
  <si>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</si>
  <si>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</si>
  <si>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</si>
  <si>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</si>
  <si>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</si>
  <si>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</si>
  <si>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</si>
  <si>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</si>
  <si>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</si>
  <si>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</si>
  <si>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</si>
  <si>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</si>
  <si>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</si>
  <si>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</si>
  <si>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</si>
  <si>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</si>
  <si>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</si>
  <si>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</si>
  <si>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</si>
  <si>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</si>
  <si>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</si>
  <si>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</si>
  <si>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</si>
  <si>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</si>
  <si>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</si>
  <si>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</si>
  <si>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</si>
  <si>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</si>
  <si>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</si>
  <si>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</si>
  <si>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</si>
  <si>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</si>
  <si>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</si>
  <si>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</si>
  <si>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</si>
  <si>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</si>
  <si>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</si>
  <si>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</si>
  <si>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</si>
  <si>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</si>
  <si>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</si>
  <si>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</si>
  <si>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</si>
  <si>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</si>
  <si>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</si>
  <si>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</si>
  <si>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</si>
  <si>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</si>
  <si>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</si>
  <si>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</si>
  <si>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</si>
  <si>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</si>
  <si>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</si>
  <si>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</si>
  <si>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</si>
  <si>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</si>
  <si>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</si>
  <si>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</si>
  <si>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</si>
  <si>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</si>
  <si>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</si>
  <si>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</si>
  <si>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</si>
  <si>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</si>
  <si>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</si>
  <si>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</si>
  <si>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</si>
  <si>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</si>
  <si>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</si>
  <si>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</si>
  <si>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</si>
  <si>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</si>
  <si>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</si>
  <si>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</si>
  <si>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</si>
  <si>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</si>
  <si>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</si>
  <si>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</si>
  <si>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</si>
  <si>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</si>
  <si>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</si>
  <si>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</si>
  <si>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</si>
  <si>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</si>
  <si>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</si>
  <si>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</si>
  <si>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</si>
  <si>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</si>
  <si>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</si>
  <si>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</si>
  <si>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</si>
  <si>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</si>
  <si>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</si>
  <si>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</si>
  <si>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</si>
  <si>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</si>
  <si>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</si>
  <si>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</si>
  <si>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</si>
  <si>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</si>
  <si>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</si>
  <si>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</si>
  <si>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</si>
  <si>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</si>
  <si>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</si>
  <si>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</si>
  <si>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</si>
  <si>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</si>
  <si>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</si>
  <si>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</si>
  <si>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</si>
  <si>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</si>
  <si>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</si>
  <si>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</si>
  <si>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</si>
  <si>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</si>
  <si>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</si>
  <si>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</si>
  <si>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</si>
  <si>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</si>
  <si>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</si>
  <si>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</si>
  <si>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</si>
  <si>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</si>
  <si>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</si>
  <si>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</si>
  <si>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</si>
  <si>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</si>
  <si>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</si>
  <si>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</si>
  <si>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</si>
  <si>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</si>
  <si>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</si>
  <si>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</si>
  <si>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</si>
  <si>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</si>
  <si>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</si>
  <si>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</si>
  <si>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</si>
  <si>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</si>
  <si>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</si>
  <si>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</si>
  <si>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</si>
  <si>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</si>
  <si>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</si>
  <si>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</si>
  <si>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</si>
  <si>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</si>
  <si>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</si>
  <si>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</si>
  <si>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</si>
  <si>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</si>
  <si>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</si>
  <si>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</si>
  <si>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</si>
  <si>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</si>
  <si>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</si>
  <si>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</si>
  <si>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</si>
  <si>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</si>
  <si>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</si>
  <si>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</si>
  <si>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</si>
  <si>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</si>
  <si>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</si>
  <si>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</si>
  <si>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</si>
  <si>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</si>
  <si>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</si>
  <si>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</si>
  <si>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</si>
  <si>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</si>
  <si>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</si>
  <si>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</si>
  <si>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</si>
  <si>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</si>
  <si>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</si>
  <si>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</si>
  <si>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</si>
  <si>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</si>
  <si>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</si>
  <si>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</si>
  <si>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</si>
  <si>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</si>
  <si>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</si>
  <si>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</si>
  <si>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</si>
  <si>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</si>
  <si>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</si>
  <si>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</si>
  <si>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</si>
  <si>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</si>
  <si>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</si>
  <si>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</si>
  <si>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</si>
  <si>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</si>
  <si>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</si>
  <si>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</si>
  <si>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</si>
  <si>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</si>
  <si>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</si>
  <si>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</si>
  <si>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</si>
  <si>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</si>
  <si>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</si>
  <si>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</si>
  <si>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</si>
  <si>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</si>
  <si>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</si>
  <si>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</si>
  <si>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</si>
  <si>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</si>
  <si>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</si>
  <si>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</si>
  <si>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</si>
  <si>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</si>
  <si>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</si>
  <si>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</si>
  <si>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</si>
  <si>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</si>
  <si>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</si>
  <si>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</si>
  <si>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</si>
  <si>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</si>
  <si>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</si>
  <si>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</si>
  <si>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</si>
  <si>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</si>
  <si>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</si>
  <si>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</si>
  <si>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</si>
  <si>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</si>
  <si>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</si>
  <si>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</si>
  <si>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</si>
  <si>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</si>
  <si>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</si>
  <si>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</si>
  <si>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</si>
  <si>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</si>
  <si>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</si>
  <si>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</si>
  <si>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</si>
  <si>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</si>
  <si>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</si>
  <si>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</si>
  <si>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</si>
  <si>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</si>
  <si>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</si>
  <si>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</si>
  <si>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</si>
  <si>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</si>
  <si>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</si>
  <si>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</si>
  <si>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</si>
  <si>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</si>
  <si>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</si>
  <si>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</si>
  <si>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</si>
  <si>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</si>
  <si>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</si>
  <si>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</si>
  <si>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</si>
  <si>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</si>
  <si>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</si>
  <si>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</si>
  <si>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</si>
  <si>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</si>
  <si>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</si>
  <si>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</si>
  <si>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</si>
  <si>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</si>
  <si>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</si>
  <si>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</si>
  <si>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</si>
  <si>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</si>
  <si>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</si>
  <si>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</si>
  <si>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</si>
  <si>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</si>
  <si>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</si>
  <si>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</si>
  <si>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</si>
  <si>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</si>
  <si>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</si>
  <si>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</si>
  <si>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</si>
  <si>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</si>
  <si>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</si>
  <si>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</si>
  <si>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</si>
  <si>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</si>
  <si>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</si>
  <si>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</si>
  <si>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</si>
  <si>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</si>
  <si>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</si>
  <si>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</si>
  <si>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</si>
  <si>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</si>
  <si>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</si>
  <si>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</si>
  <si>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</si>
  <si>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</si>
  <si>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</si>
  <si>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</si>
  <si>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</si>
  <si>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</si>
  <si>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</si>
  <si>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</si>
  <si>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</si>
  <si>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</si>
  <si>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</si>
  <si>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</si>
  <si>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</si>
  <si>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</si>
  <si>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</si>
  <si>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</si>
  <si>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</si>
  <si>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</si>
  <si>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</si>
  <si>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</si>
  <si>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</si>
  <si>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</si>
  <si>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</si>
  <si>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</si>
  <si>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</si>
  <si>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</si>
  <si>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</si>
  <si>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</si>
  <si>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</si>
  <si>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</si>
  <si>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</si>
  <si>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</si>
  <si>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</si>
  <si>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</si>
  <si>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</si>
  <si>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</si>
  <si>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</si>
  <si>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</si>
  <si>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</si>
  <si>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</si>
  <si>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</si>
  <si>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</si>
  <si>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</si>
  <si>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</si>
  <si>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</si>
  <si>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</si>
  <si>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</si>
  <si>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</si>
  <si>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</si>
  <si>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</si>
  <si>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</si>
  <si>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</si>
  <si>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</si>
  <si>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</si>
  <si>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</si>
  <si>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</si>
  <si>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</si>
  <si>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</si>
  <si>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</si>
  <si>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</si>
  <si>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</si>
  <si>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</si>
  <si>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</si>
  <si>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</si>
  <si>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</si>
  <si>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</si>
  <si>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</si>
  <si>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</si>
  <si>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</si>
  <si>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</si>
  <si>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</si>
  <si>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</si>
  <si>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</si>
  <si>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</si>
  <si>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</si>
  <si>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</si>
  <si>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</si>
  <si>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</si>
  <si>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</si>
  <si>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</si>
  <si>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</si>
  <si>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</si>
  <si>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</si>
  <si>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</si>
  <si>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</si>
  <si>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</si>
  <si>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</si>
  <si>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</si>
  <si>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</si>
  <si>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</si>
  <si>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</si>
  <si>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</si>
  <si>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</si>
  <si>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</si>
  <si>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</si>
  <si>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</si>
  <si>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</si>
  <si>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</si>
  <si>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</si>
  <si>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</si>
  <si>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</si>
  <si>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</si>
  <si>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</si>
  <si>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</si>
  <si>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</si>
  <si>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</si>
  <si>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</si>
  <si>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</si>
  <si>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</si>
  <si>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</si>
  <si>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</si>
  <si>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</si>
  <si>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</si>
  <si>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</si>
  <si>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</si>
  <si>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</si>
  <si>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</si>
  <si>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</si>
  <si>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</si>
  <si>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</si>
  <si>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</si>
  <si>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</si>
  <si>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</si>
  <si>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</si>
  <si>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</si>
  <si>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</si>
  <si>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</si>
  <si>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</si>
  <si>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</si>
  <si>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</si>
  <si>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</si>
  <si>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</si>
  <si>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</si>
  <si>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</si>
  <si>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</si>
  <si>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</si>
  <si>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</si>
  <si>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</si>
  <si>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</si>
  <si>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</si>
  <si>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</si>
  <si>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</si>
  <si>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</si>
  <si>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</si>
  <si>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</si>
  <si>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</si>
  <si>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</si>
  <si>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</si>
  <si>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</si>
  <si>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</si>
  <si>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</si>
  <si>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</si>
  <si>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</si>
  <si>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</si>
  <si>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</si>
  <si>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</si>
  <si>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</si>
  <si>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</si>
  <si>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</si>
  <si>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</si>
  <si>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</si>
  <si>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</si>
  <si>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</si>
  <si>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</si>
  <si>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</si>
  <si>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</si>
  <si>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</si>
  <si>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</si>
  <si>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</si>
  <si>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</si>
  <si>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</si>
  <si>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</si>
  <si>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</si>
  <si>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</si>
  <si>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</si>
  <si>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</si>
  <si>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</si>
  <si>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</si>
  <si>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</si>
  <si>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</si>
  <si>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</si>
  <si>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</si>
  <si>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</si>
  <si>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</si>
  <si>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</si>
  <si>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</si>
  <si>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</si>
  <si>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</si>
  <si>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</si>
  <si>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</si>
  <si>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</si>
  <si>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</si>
  <si>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</si>
  <si>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</si>
  <si>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</si>
  <si>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</si>
  <si>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</si>
  <si>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</si>
  <si>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</si>
  <si>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</si>
  <si>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</si>
  <si>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</si>
  <si>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</si>
  <si>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</si>
  <si>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</si>
  <si>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</si>
  <si>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</si>
  <si>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</si>
  <si>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</si>
  <si>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</si>
  <si>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</si>
  <si>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</si>
  <si>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</si>
  <si>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</si>
  <si>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</si>
  <si>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</si>
  <si>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</si>
  <si>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</si>
  <si>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</si>
  <si>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</si>
  <si>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</si>
  <si>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</si>
  <si>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</si>
  <si>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</si>
  <si>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</si>
  <si>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</si>
  <si>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</si>
  <si>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</si>
  <si>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</si>
  <si>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</si>
  <si>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</si>
  <si>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</si>
  <si>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</si>
  <si>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</si>
  <si>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</si>
  <si>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</si>
  <si>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</si>
  <si>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</si>
  <si>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</si>
  <si>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</si>
  <si>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</si>
  <si>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</si>
  <si>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</si>
  <si>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</si>
  <si>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</si>
  <si>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</si>
  <si>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</si>
  <si>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</si>
  <si>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</si>
  <si>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</si>
  <si>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</si>
  <si>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</si>
  <si>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</si>
  <si>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</si>
  <si>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</si>
  <si>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</si>
  <si>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</si>
  <si>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</si>
  <si>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</si>
  <si>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</si>
  <si>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</si>
  <si>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</si>
  <si>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</si>
  <si>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</si>
  <si>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</si>
  <si>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</si>
  <si>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</si>
  <si>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</si>
  <si>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</si>
  <si>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</si>
  <si>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</si>
  <si>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</si>
  <si>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</si>
  <si>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</si>
  <si>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</si>
  <si>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</si>
  <si>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</si>
  <si>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</si>
  <si>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</si>
  <si>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</si>
  <si>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</si>
  <si>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</si>
  <si>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</si>
  <si>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</si>
  <si>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</si>
  <si>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</si>
  <si>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</si>
  <si>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</si>
  <si>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</si>
  <si>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</si>
  <si>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</si>
  <si>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</si>
  <si>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</si>
  <si>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</si>
  <si>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</si>
  <si>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</si>
  <si>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</si>
  <si>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</si>
  <si>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</si>
  <si>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</si>
  <si>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</si>
  <si>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</si>
  <si>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</si>
  <si>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</si>
  <si>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</si>
  <si>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</si>
  <si>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</si>
  <si>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</si>
  <si>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</si>
  <si>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</si>
  <si>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</si>
  <si>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</si>
  <si>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</si>
  <si>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</si>
  <si>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</si>
  <si>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</si>
  <si>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</si>
  <si>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</si>
  <si>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</si>
  <si>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</si>
  <si>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</si>
  <si>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</si>
  <si>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</si>
  <si>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</si>
  <si>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</si>
  <si>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</si>
  <si>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</si>
  <si>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</si>
  <si>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</si>
  <si>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</si>
  <si>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</si>
  <si>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</si>
  <si>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</si>
  <si>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</si>
  <si>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</si>
  <si>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</si>
  <si>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</si>
  <si>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</si>
  <si>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</si>
  <si>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</si>
  <si>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</si>
  <si>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</si>
  <si>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</si>
  <si>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</si>
  <si>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</si>
  <si>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</si>
  <si>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</si>
  <si>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</si>
  <si>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</si>
  <si>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</si>
  <si>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</si>
  <si>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</si>
  <si>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</si>
  <si>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</si>
  <si>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</si>
  <si>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</si>
  <si>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</si>
  <si>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</si>
  <si>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</si>
  <si>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</si>
  <si>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</si>
  <si>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</si>
  <si>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</si>
  <si>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</si>
  <si>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</si>
  <si>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</si>
  <si>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</si>
  <si>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</si>
  <si>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</si>
  <si>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</si>
  <si>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</si>
  <si>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</si>
  <si>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</si>
  <si>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</si>
  <si>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</si>
  <si>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</si>
  <si>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</si>
  <si>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</si>
  <si>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</si>
  <si>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</si>
  <si>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</si>
  <si>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</si>
  <si>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</si>
  <si>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</si>
  <si>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</si>
  <si>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</si>
  <si>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</si>
  <si>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</si>
  <si>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</si>
  <si>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</si>
  <si>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</si>
  <si>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</si>
  <si>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</si>
  <si>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</si>
  <si>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</si>
  <si>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</si>
  <si>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</si>
  <si>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</si>
  <si>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</si>
  <si>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</si>
  <si>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</si>
  <si>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</si>
  <si>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</si>
  <si>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</si>
  <si>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</si>
  <si>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</si>
  <si>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</si>
  <si>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</si>
  <si>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</si>
  <si>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</si>
  <si>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</si>
  <si>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</si>
  <si>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</si>
  <si>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</si>
  <si>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</si>
  <si>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</si>
  <si>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</si>
  <si>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</si>
  <si>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</si>
  <si>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</si>
  <si>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</si>
  <si>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</si>
  <si>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</si>
  <si>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</si>
  <si>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</si>
  <si>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</si>
  <si>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</si>
  <si>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</si>
  <si>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</si>
  <si>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</si>
  <si>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</si>
  <si>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</si>
  <si>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</si>
  <si>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</si>
  <si>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</si>
  <si>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</si>
  <si>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</si>
  <si>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</si>
  <si>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</si>
  <si>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</si>
  <si>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</si>
  <si>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</si>
  <si>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</si>
  <si>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</si>
  <si>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</si>
  <si>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</si>
  <si>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</si>
  <si>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</si>
  <si>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</si>
  <si>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</si>
  <si>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</si>
  <si>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</si>
  <si>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</si>
  <si>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</si>
  <si>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</si>
  <si>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</si>
  <si>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</si>
  <si>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</si>
  <si>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</si>
  <si>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</si>
  <si>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</si>
  <si>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</si>
  <si>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</si>
  <si>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</si>
  <si>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</si>
  <si>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</si>
  <si>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</si>
  <si>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</si>
  <si>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</si>
  <si>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</si>
  <si>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</si>
  <si>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</si>
  <si>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</si>
  <si>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</si>
  <si>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</si>
  <si>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</si>
  <si>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</si>
  <si>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</si>
  <si>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</si>
  <si>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</si>
  <si>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</si>
  <si>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</si>
  <si>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</si>
  <si>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</si>
  <si>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</si>
  <si>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</si>
  <si>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</si>
  <si>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</si>
  <si>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</si>
  <si>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</si>
  <si>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</si>
  <si>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</si>
  <si>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</si>
  <si>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</si>
  <si>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</si>
  <si>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</si>
  <si>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</si>
  <si>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</si>
  <si>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</si>
  <si>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</si>
  <si>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</si>
  <si>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</si>
  <si>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</si>
  <si>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</si>
  <si>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</si>
  <si>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</si>
  <si>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</si>
  <si>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</si>
  <si>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</si>
  <si>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</si>
  <si>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</si>
  <si>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</si>
  <si>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</si>
  <si>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</si>
  <si>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</si>
  <si>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</si>
  <si>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</si>
  <si>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</si>
  <si>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</si>
  <si>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</si>
  <si>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</si>
  <si>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</si>
  <si>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</si>
  <si>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</si>
  <si>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</si>
  <si>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</si>
  <si>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</si>
  <si>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</si>
  <si>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</si>
  <si>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</si>
  <si>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</si>
  <si>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</si>
  <si>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</si>
  <si>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</si>
  <si>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</si>
  <si>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</si>
  <si>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</si>
  <si>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</si>
  <si>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</si>
  <si>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</si>
  <si>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</si>
  <si>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</si>
  <si>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</si>
  <si>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</si>
  <si>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</si>
  <si>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</si>
  <si>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</si>
  <si>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</si>
  <si>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</si>
  <si>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</si>
  <si>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</si>
  <si>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</si>
  <si>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</si>
  <si>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</si>
  <si>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</si>
  <si>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</si>
  <si>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</si>
  <si>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</si>
  <si>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</si>
  <si>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</si>
  <si>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</si>
  <si>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</si>
  <si>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</si>
  <si>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</si>
  <si>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</si>
  <si>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</si>
  <si>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</si>
  <si>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</si>
  <si>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</si>
  <si>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</si>
  <si>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</si>
  <si>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</si>
  <si>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</si>
  <si>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</si>
  <si>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</si>
  <si>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</si>
  <si>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</si>
  <si>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</si>
  <si>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</si>
  <si>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</si>
  <si>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</si>
  <si>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</si>
  <si>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</si>
  <si>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</si>
  <si>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</si>
  <si>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</si>
  <si>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</si>
  <si>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</si>
  <si>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</si>
  <si>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</si>
  <si>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</si>
  <si>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</si>
  <si>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</si>
  <si>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</si>
  <si>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</si>
  <si>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</si>
  <si>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</si>
  <si>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</si>
  <si>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</si>
  <si>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</si>
  <si>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</si>
  <si>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</si>
  <si>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</si>
  <si>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</si>
  <si>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</si>
  <si>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</si>
  <si>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</si>
  <si>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</si>
  <si>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</si>
  <si>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</si>
  <si>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</si>
  <si>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</si>
  <si>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</si>
  <si>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</si>
  <si>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</si>
  <si>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</si>
  <si>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</si>
  <si>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</si>
  <si>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</si>
  <si>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</si>
  <si>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</si>
  <si>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</si>
  <si>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</si>
  <si>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</si>
  <si>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</si>
  <si>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</si>
  <si>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</si>
  <si>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</si>
  <si>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</si>
  <si>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</si>
  <si>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</si>
  <si>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</si>
  <si>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</si>
  <si>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</si>
  <si>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</si>
  <si>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</si>
  <si>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</si>
  <si>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</si>
  <si>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</si>
  <si>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</si>
  <si>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</si>
  <si>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</si>
  <si>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</si>
  <si>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</si>
  <si>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</si>
  <si>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</si>
  <si>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</si>
  <si>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</si>
  <si>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</si>
  <si>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</si>
  <si>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</si>
  <si>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</si>
  <si>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</si>
  <si>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</si>
  <si>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</si>
  <si>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</si>
  <si>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</si>
  <si>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</si>
  <si>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</si>
  <si>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</si>
  <si>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</si>
  <si>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</si>
  <si>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</si>
  <si>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</si>
  <si>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</si>
  <si>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</si>
  <si>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</si>
  <si>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</si>
  <si>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</si>
  <si>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</si>
  <si>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</si>
  <si>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</si>
  <si>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</si>
  <si>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</si>
  <si>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</si>
  <si>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</si>
  <si>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</si>
  <si>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</si>
  <si>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</si>
  <si>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</si>
  <si>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</si>
  <si>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</si>
  <si>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</si>
  <si>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</si>
  <si>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</si>
  <si>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</si>
  <si>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</si>
  <si>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</si>
  <si>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</si>
  <si>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</si>
  <si>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</si>
  <si>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</si>
  <si>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</si>
  <si>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</si>
  <si>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</si>
  <si>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</si>
  <si>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</si>
  <si>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</si>
  <si>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</si>
  <si>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</si>
  <si>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</si>
  <si>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</si>
  <si>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</si>
  <si>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</si>
  <si>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</si>
  <si>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</si>
  <si>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</si>
  <si>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</si>
  <si>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</si>
  <si>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</si>
  <si>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</si>
  <si>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</si>
  <si>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</si>
  <si>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</si>
  <si>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</si>
  <si>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</si>
  <si>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</si>
  <si>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</si>
  <si>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</si>
  <si>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</si>
  <si>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</si>
  <si>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</si>
  <si>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</si>
  <si>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</si>
  <si>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</si>
  <si>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</si>
  <si>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</si>
  <si>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</si>
  <si>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</si>
  <si>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</si>
  <si>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</si>
  <si>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</si>
  <si>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</si>
  <si>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</si>
  <si>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</si>
  <si>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</si>
  <si>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</si>
  <si>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</si>
  <si>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</si>
  <si>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</si>
  <si>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</si>
  <si>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</si>
  <si>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</si>
  <si>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</si>
  <si>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</si>
  <si>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</si>
  <si>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</si>
  <si>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</si>
  <si>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</si>
  <si>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</si>
  <si>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</si>
  <si>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</si>
  <si>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</si>
  <si>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</si>
  <si>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</si>
  <si>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</si>
  <si>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</si>
  <si>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</si>
  <si>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</si>
  <si>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</si>
  <si>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</si>
  <si>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</si>
  <si>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</si>
  <si>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</si>
  <si>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</si>
  <si>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</si>
  <si>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</si>
  <si>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</si>
  <si>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</si>
  <si>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</si>
  <si>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</si>
  <si>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</si>
  <si>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</si>
  <si>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</si>
  <si>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</si>
  <si>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</si>
  <si>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</si>
  <si>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</si>
  <si>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</si>
  <si>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</si>
  <si>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</si>
  <si>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</si>
  <si>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</si>
  <si>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</si>
  <si>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</si>
  <si>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</si>
  <si>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</si>
  <si>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</si>
  <si>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</si>
  <si>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</si>
  <si>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</si>
  <si>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</si>
  <si>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</si>
  <si>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</si>
  <si>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</si>
  <si>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</si>
  <si>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</si>
  <si>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</si>
  <si>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</si>
  <si>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</si>
  <si>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</si>
  <si>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</si>
  <si>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</si>
  <si>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</si>
  <si>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</si>
  <si>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</si>
  <si>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</si>
  <si>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</si>
  <si>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</si>
  <si>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</si>
  <si>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</si>
  <si>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</si>
  <si>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</si>
  <si>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</si>
  <si>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</si>
  <si>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</si>
  <si>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</si>
  <si>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</si>
  <si>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</si>
  <si>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</si>
  <si>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</si>
  <si>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</si>
  <si>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</si>
  <si>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</si>
  <si>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</si>
  <si>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</si>
  <si>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</si>
  <si>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</si>
  <si>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</si>
  <si>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</si>
  <si>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</si>
  <si>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</si>
  <si>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</si>
  <si>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</si>
  <si>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</si>
  <si>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</si>
  <si>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</si>
  <si>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</si>
  <si>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</si>
  <si>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</si>
  <si>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</si>
  <si>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</si>
  <si>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</si>
  <si>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</si>
  <si>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</si>
  <si>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</si>
  <si>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</si>
  <si>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</si>
  <si>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</si>
  <si>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</si>
  <si>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</si>
  <si>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</si>
  <si>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</si>
  <si>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</si>
  <si>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</si>
  <si>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</si>
  <si>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</si>
  <si>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</si>
  <si>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</si>
  <si>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</si>
  <si>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</si>
  <si>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</si>
  <si>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</si>
  <si>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</si>
  <si>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</si>
  <si>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</si>
  <si>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</si>
  <si>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</si>
  <si>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</si>
  <si>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</si>
  <si>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</si>
  <si>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</si>
  <si>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</si>
  <si>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</si>
  <si>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</si>
  <si>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</si>
  <si>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</si>
  <si>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</si>
  <si>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</si>
  <si>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</si>
  <si>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</si>
  <si>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</si>
  <si>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</si>
  <si>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</si>
  <si>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</si>
  <si>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</si>
  <si>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</si>
  <si>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</si>
  <si>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</si>
  <si>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</si>
  <si>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</si>
  <si>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</si>
  <si>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</si>
  <si>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</si>
  <si>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</si>
  <si>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</si>
  <si>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</si>
  <si>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</si>
  <si>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</si>
  <si>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</si>
  <si>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</si>
  <si>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</si>
  <si>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</si>
  <si>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</si>
  <si>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</si>
  <si>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</si>
  <si>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</si>
  <si>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</si>
  <si>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</si>
  <si>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</si>
  <si>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</si>
  <si>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</si>
  <si>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</si>
  <si>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</si>
  <si>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</si>
  <si>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</si>
  <si>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</si>
  <si>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</si>
  <si>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</si>
  <si>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</si>
  <si>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</si>
  <si>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</si>
  <si>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</si>
  <si>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</si>
  <si>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</si>
  <si>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</si>
  <si>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</si>
  <si>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</si>
  <si>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</si>
  <si>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</si>
  <si>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</si>
  <si>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</si>
  <si>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</si>
  <si>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</si>
  <si>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</si>
  <si>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</si>
  <si>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</si>
  <si>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</si>
  <si>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</si>
  <si>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</si>
  <si>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</si>
  <si>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</si>
  <si>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</si>
  <si>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</si>
  <si>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</si>
  <si>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</si>
  <si>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</si>
  <si>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</si>
  <si>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</si>
  <si>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</si>
  <si>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</si>
  <si>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</si>
  <si>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</si>
  <si>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</si>
  <si>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</si>
  <si>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</si>
  <si>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</si>
  <si>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</si>
  <si>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</si>
  <si>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</si>
  <si>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</si>
  <si>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</si>
  <si>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</si>
  <si>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</si>
  <si>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</si>
  <si>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</si>
  <si>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</si>
  <si>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</si>
  <si>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</si>
  <si>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</si>
  <si>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</si>
  <si>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</si>
  <si>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</si>
  <si>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</si>
  <si>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</si>
  <si>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</si>
  <si>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</si>
  <si>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</si>
  <si>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</si>
  <si>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</si>
  <si>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</si>
  <si>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</si>
  <si>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</si>
  <si>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</si>
  <si>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</si>
  <si>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</si>
  <si>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</si>
  <si>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</si>
  <si>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</si>
  <si>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</si>
  <si>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</si>
  <si>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</si>
  <si>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</si>
  <si>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</si>
  <si>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</si>
  <si>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</si>
  <si>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</si>
  <si>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</si>
  <si>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</si>
  <si>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</si>
  <si>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</si>
  <si>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</si>
  <si>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</si>
  <si>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</si>
  <si>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</si>
  <si>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</si>
  <si>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</si>
  <si>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</si>
  <si>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</si>
  <si>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</si>
  <si>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</si>
  <si>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</si>
  <si>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</si>
  <si>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</si>
  <si>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</si>
  <si>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</si>
  <si>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</si>
  <si>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</si>
  <si>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</si>
  <si>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</si>
  <si>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</si>
  <si>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</si>
  <si>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</si>
  <si>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</si>
  <si>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</si>
  <si>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</si>
  <si>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</si>
  <si>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</si>
  <si>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</si>
  <si>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</si>
  <si>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</si>
  <si>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</si>
  <si>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</si>
  <si>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</si>
  <si>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</si>
  <si>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</si>
  <si>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</si>
  <si>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</si>
  <si>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</si>
  <si>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</si>
  <si>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</si>
  <si>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</si>
  <si>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</si>
  <si>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</si>
  <si>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</si>
  <si>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</si>
  <si>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</si>
  <si>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</si>
  <si>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</si>
  <si>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</si>
  <si>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</si>
  <si>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</si>
  <si>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</si>
  <si>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</si>
  <si>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</si>
  <si>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</si>
  <si>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</si>
  <si>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</si>
  <si>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</si>
  <si>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</si>
  <si>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</si>
  <si>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</si>
  <si>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</si>
  <si>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</si>
  <si>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</si>
  <si>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</si>
  <si>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</si>
  <si>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</si>
  <si>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</si>
  <si>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</si>
  <si>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</si>
  <si>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</si>
  <si>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</si>
  <si>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</si>
  <si>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</si>
  <si>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</si>
  <si>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</si>
  <si>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</si>
  <si>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</si>
  <si>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</si>
  <si>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</si>
  <si>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</si>
  <si>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</si>
  <si>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</si>
  <si>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</si>
  <si>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</si>
  <si>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</si>
  <si>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</si>
  <si>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</si>
  <si>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</si>
  <si>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</si>
  <si>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</si>
  <si>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</si>
  <si>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</si>
  <si>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</si>
  <si>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</si>
  <si>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</si>
  <si>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</si>
  <si>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</si>
  <si>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</si>
  <si>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</si>
  <si>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</si>
  <si>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</si>
  <si>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</si>
  <si>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</si>
  <si>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</si>
  <si>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</si>
  <si>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</si>
  <si>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</si>
  <si>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</si>
  <si>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</si>
  <si>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</si>
  <si>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</si>
  <si>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</si>
  <si>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</si>
  <si>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</si>
  <si>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</si>
  <si>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</si>
  <si>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</si>
  <si>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</si>
  <si>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</si>
  <si>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</si>
  <si>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</si>
  <si>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</si>
  <si>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</si>
  <si>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</si>
  <si>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</si>
  <si>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</si>
  <si>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</si>
  <si>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</si>
  <si>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</si>
  <si>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</si>
  <si>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</si>
  <si>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</si>
  <si>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</si>
  <si>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</si>
  <si>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</si>
  <si>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</si>
  <si>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</si>
  <si>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</si>
  <si>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</si>
  <si>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</si>
  <si>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</si>
  <si>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</si>
  <si>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</si>
  <si>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</si>
  <si>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</si>
  <si>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</si>
  <si>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</si>
  <si>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</si>
  <si>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</si>
  <si>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</si>
  <si>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</si>
  <si>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</si>
  <si>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</si>
  <si>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</si>
  <si>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</si>
  <si>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</si>
  <si>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</si>
  <si>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</si>
  <si>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</si>
  <si>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</si>
  <si>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</si>
  <si>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</si>
  <si>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</si>
  <si>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</si>
  <si>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</si>
  <si>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</si>
  <si>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</si>
  <si>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</si>
  <si>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</si>
  <si>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</si>
  <si>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</si>
  <si>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</si>
  <si>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</si>
  <si>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</si>
  <si>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</si>
  <si>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</si>
  <si>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</si>
  <si>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</si>
  <si>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</si>
  <si>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</si>
  <si>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</si>
  <si>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</si>
  <si>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</si>
  <si>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</si>
  <si>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</si>
  <si>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</si>
  <si>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</si>
  <si>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</si>
  <si>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</si>
  <si>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</si>
  <si>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</si>
  <si>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</si>
  <si>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</si>
  <si>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</si>
  <si>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</si>
  <si>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</si>
  <si>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</si>
  <si>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</si>
  <si>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</si>
  <si>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</si>
  <si>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</si>
  <si>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</si>
  <si>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</si>
  <si>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</si>
  <si>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</si>
  <si>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</si>
  <si>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</si>
  <si>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</si>
  <si>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</si>
  <si>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</si>
  <si>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</si>
  <si>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</si>
  <si>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</si>
  <si>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</si>
  <si>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</si>
  <si>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</si>
  <si>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</si>
  <si>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</si>
  <si>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</si>
  <si>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</si>
  <si>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</si>
  <si>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</si>
  <si>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</si>
  <si>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</si>
  <si>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</si>
  <si>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</si>
  <si>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</si>
  <si>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</si>
  <si>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</si>
  <si>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</si>
  <si>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</si>
  <si>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</si>
  <si>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</si>
  <si>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</si>
  <si>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</si>
  <si>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</si>
  <si>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</si>
  <si>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</si>
  <si>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</si>
  <si>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</si>
  <si>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</si>
  <si>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</si>
  <si>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</si>
  <si>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</si>
  <si>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</si>
  <si>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</si>
  <si>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</si>
  <si>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</si>
  <si>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</si>
  <si>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</si>
  <si>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</si>
  <si>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</si>
  <si>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</si>
  <si>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</si>
  <si>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</si>
  <si>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</si>
  <si>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</si>
  <si>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</si>
  <si>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</si>
  <si>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</si>
  <si>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</si>
  <si>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</si>
  <si>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</si>
  <si>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</si>
  <si>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</si>
  <si>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</si>
  <si>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</si>
  <si>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</si>
  <si>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</si>
  <si>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</si>
  <si>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</si>
  <si>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</si>
  <si>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</si>
  <si>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</si>
  <si>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</si>
  <si>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</si>
  <si>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</si>
  <si>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</si>
  <si>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</si>
  <si>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</si>
  <si>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</si>
  <si>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</si>
  <si>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</si>
  <si>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</si>
  <si>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</si>
  <si>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</si>
  <si>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</si>
  <si>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</si>
  <si>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</si>
  <si>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</si>
  <si>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</si>
  <si>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</si>
  <si>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</si>
  <si>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</si>
  <si>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</si>
  <si>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</si>
  <si>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</si>
  <si>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</si>
  <si>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</si>
  <si>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</si>
  <si>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</si>
  <si>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</si>
  <si>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</si>
  <si>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</si>
  <si>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</si>
  <si>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</si>
  <si>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</si>
  <si>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</si>
  <si>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</si>
  <si>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</si>
  <si>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</si>
  <si>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</si>
  <si>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</si>
  <si>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</si>
  <si>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</si>
  <si>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</si>
  <si>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</si>
  <si>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</si>
  <si>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</si>
  <si>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</si>
  <si>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</si>
  <si>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</si>
  <si>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</si>
  <si>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</si>
  <si>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</si>
  <si>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</si>
  <si>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</si>
  <si>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</si>
  <si>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</si>
  <si>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</si>
  <si>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</si>
  <si>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</si>
  <si>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</si>
  <si>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</si>
  <si>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</si>
  <si>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</si>
  <si>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</si>
  <si>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</si>
  <si>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</si>
  <si>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</si>
  <si>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</si>
  <si>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</si>
  <si>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</si>
  <si>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</si>
  <si>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</si>
  <si>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</si>
  <si>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</si>
  <si>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</si>
  <si>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</si>
  <si>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</si>
  <si>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</si>
  <si>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</si>
  <si>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</si>
  <si>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</si>
  <si>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</si>
  <si>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</si>
  <si>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</si>
  <si>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</si>
  <si>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</si>
  <si>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</si>
  <si>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</si>
  <si>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</si>
  <si>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</si>
  <si>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</si>
  <si>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</si>
  <si>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</si>
  <si>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</si>
  <si>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</si>
  <si>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</si>
  <si>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</si>
  <si>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</si>
  <si>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</si>
  <si>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</si>
  <si>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</si>
  <si>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</si>
  <si>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</si>
  <si>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</si>
  <si>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</si>
  <si>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</si>
  <si>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</si>
  <si>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</si>
  <si>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</si>
  <si>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</si>
  <si>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</si>
  <si>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</si>
  <si>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</si>
  <si>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</si>
  <si>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</si>
  <si>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</si>
  <si>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</si>
  <si>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</si>
  <si>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</si>
  <si>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</si>
  <si>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</si>
  <si>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</si>
  <si>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</si>
  <si>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</si>
  <si>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</si>
  <si>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</si>
  <si>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</si>
  <si>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</si>
  <si>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</si>
  <si>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</si>
  <si>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</si>
  <si>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</si>
  <si>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</si>
  <si>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</si>
  <si>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</si>
  <si>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</si>
  <si>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</si>
  <si>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</si>
  <si>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</si>
  <si>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</si>
  <si>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</si>
  <si>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</si>
  <si>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</si>
  <si>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</si>
  <si>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</si>
  <si>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</si>
  <si>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</si>
  <si>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</si>
  <si>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</si>
  <si>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</si>
  <si>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</si>
  <si>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</si>
  <si>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</si>
  <si>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</si>
  <si>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</si>
  <si>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</si>
  <si>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</si>
  <si>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</si>
  <si>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</si>
  <si>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</si>
  <si>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</si>
  <si>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</si>
  <si>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</si>
  <si>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</si>
  <si>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</si>
  <si>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</si>
  <si>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</si>
  <si>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</si>
  <si>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</si>
  <si>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</si>
  <si>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</si>
  <si>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</si>
  <si>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</si>
  <si>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</si>
  <si>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</si>
  <si>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</si>
  <si>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</si>
  <si>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</si>
  <si>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</si>
  <si>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</si>
  <si>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</si>
  <si>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</si>
  <si>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</si>
  <si>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</si>
  <si>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</si>
  <si>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</si>
  <si>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</si>
  <si>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</si>
  <si>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</si>
  <si>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</si>
  <si>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</si>
  <si>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</si>
  <si>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</si>
  <si>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</si>
  <si>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</si>
  <si>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</si>
  <si>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</si>
  <si>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</si>
  <si>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</si>
  <si>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</si>
  <si>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</si>
  <si>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</si>
  <si>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</si>
  <si>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</si>
  <si>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</si>
  <si>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</si>
  <si>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</si>
  <si>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</si>
  <si>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</si>
  <si>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</si>
  <si>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</si>
  <si>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</si>
  <si>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</si>
  <si>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</si>
  <si>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</si>
  <si>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</si>
  <si>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</si>
  <si>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</si>
  <si>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</si>
  <si>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</si>
  <si>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</si>
  <si>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</si>
  <si>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</si>
  <si>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</si>
  <si>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</si>
  <si>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</si>
  <si>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</si>
  <si>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</si>
  <si>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</si>
  <si>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</si>
  <si>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</si>
  <si>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</si>
  <si>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</si>
  <si>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</si>
  <si>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</si>
  <si>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</si>
  <si>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</si>
  <si>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</si>
  <si>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</si>
  <si>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</si>
  <si>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</si>
  <si>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</si>
  <si>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</si>
  <si>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</si>
  <si>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</si>
  <si>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</si>
  <si>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</si>
  <si>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</si>
  <si>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</si>
  <si>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</si>
  <si>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</si>
  <si>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</si>
  <si>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</si>
  <si>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</si>
  <si>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</si>
  <si>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</si>
  <si>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</si>
  <si>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</si>
  <si>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</si>
  <si>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</si>
  <si>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</si>
  <si>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</si>
  <si>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</si>
  <si>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</si>
  <si>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</si>
  <si>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</si>
  <si>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</si>
  <si>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</si>
  <si>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</si>
  <si>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</si>
  <si>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</si>
  <si>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</si>
  <si>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</si>
  <si>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</si>
  <si>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</si>
  <si>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</si>
  <si>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</si>
  <si>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</si>
  <si>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</si>
  <si>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</si>
  <si>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</si>
  <si>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</si>
  <si>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</si>
  <si>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</si>
  <si>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</si>
  <si>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</si>
  <si>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</si>
  <si>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</si>
  <si>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</si>
  <si>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</si>
  <si>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</si>
  <si>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</si>
  <si>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</si>
  <si>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</si>
  <si>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</si>
  <si>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</si>
  <si>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</si>
  <si>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</si>
  <si>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</si>
  <si>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</si>
  <si>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</si>
  <si>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</si>
  <si>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</si>
  <si>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</si>
  <si>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</si>
  <si>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</si>
  <si>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</si>
  <si>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</si>
  <si>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</si>
  <si>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</si>
  <si>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</si>
  <si>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</si>
  <si>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</si>
  <si>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</si>
  <si>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</si>
  <si>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</si>
  <si>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</si>
  <si>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</si>
  <si>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</si>
  <si>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</si>
  <si>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</si>
  <si>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</si>
  <si>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</si>
  <si>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</si>
  <si>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</si>
  <si>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</si>
  <si>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</si>
  <si>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</si>
  <si>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</si>
  <si>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</si>
  <si>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</si>
  <si>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</si>
  <si>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</si>
  <si>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</si>
  <si>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</si>
  <si>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</si>
  <si>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</si>
  <si>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</si>
  <si>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</si>
  <si>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</si>
  <si>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</si>
  <si>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</si>
  <si>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</si>
  <si>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</si>
  <si>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</si>
  <si>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</si>
  <si>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</si>
  <si>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</si>
  <si>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</si>
  <si>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</si>
  <si>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</si>
  <si>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</si>
  <si>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</si>
  <si>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</si>
  <si>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</si>
  <si>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</si>
  <si>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</si>
  <si>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</si>
  <si>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</si>
  <si>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</si>
  <si>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</si>
  <si>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</si>
  <si>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</si>
  <si>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</si>
  <si>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</si>
  <si>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</si>
  <si>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</si>
  <si>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</si>
  <si>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</si>
  <si>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</si>
  <si>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</si>
  <si>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</si>
  <si>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</si>
  <si>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</si>
  <si>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</si>
  <si>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</si>
  <si>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</si>
  <si>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</si>
  <si>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</si>
  <si>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</si>
  <si>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</si>
  <si>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</si>
  <si>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</si>
  <si>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</si>
  <si>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</si>
  <si>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</si>
  <si>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</si>
  <si>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</si>
  <si>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</si>
  <si>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</si>
  <si>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</si>
  <si>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</si>
  <si>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</si>
  <si>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</si>
  <si>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</si>
  <si>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</si>
  <si>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</si>
  <si>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</si>
  <si>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</si>
  <si>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</si>
  <si>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</si>
  <si>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</si>
  <si>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</si>
  <si>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</si>
  <si>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</si>
  <si>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</si>
  <si>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</si>
  <si>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</si>
  <si>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</si>
  <si>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</si>
  <si>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</si>
  <si>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</si>
  <si>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</si>
  <si>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</si>
  <si>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</si>
  <si>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</si>
  <si>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</si>
  <si>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</si>
  <si>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</si>
  <si>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</si>
  <si>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</si>
  <si>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</si>
  <si>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</si>
  <si>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</si>
  <si>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</si>
  <si>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</si>
  <si>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</si>
  <si>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</si>
  <si>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</si>
  <si>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</si>
  <si>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</si>
  <si>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</si>
  <si>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</si>
  <si>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</si>
  <si>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</si>
  <si>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</si>
  <si>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</si>
  <si>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</si>
  <si>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</si>
  <si>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</si>
  <si>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</si>
  <si>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</si>
  <si>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</si>
  <si>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</si>
  <si>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</si>
  <si>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</si>
  <si>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</si>
  <si>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</si>
  <si>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</si>
  <si>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</si>
  <si>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</si>
  <si>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</si>
  <si>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</si>
  <si>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</si>
  <si>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</si>
  <si>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</si>
  <si>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</si>
  <si>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</si>
  <si>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</si>
  <si>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</si>
  <si>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</si>
  <si>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</si>
  <si>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</si>
  <si>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</si>
  <si>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</si>
  <si>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</si>
  <si>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</si>
  <si>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</si>
  <si>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</si>
  <si>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</si>
  <si>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</si>
  <si>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</si>
  <si>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</si>
  <si>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</si>
  <si>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</si>
  <si>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</si>
  <si>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</si>
  <si>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</si>
  <si>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</si>
  <si>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</si>
  <si>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</si>
  <si>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</si>
  <si>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</si>
  <si>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</si>
  <si>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</si>
  <si>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</si>
  <si>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</si>
  <si>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</si>
  <si>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</si>
  <si>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</si>
  <si>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</si>
  <si>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</si>
  <si>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</si>
  <si>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</si>
  <si>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</si>
  <si>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</si>
  <si>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</si>
  <si>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</si>
  <si>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</si>
  <si>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</si>
  <si>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</si>
  <si>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</si>
  <si>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</si>
  <si>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</si>
  <si>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</si>
  <si>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</si>
  <si>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</si>
  <si>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</si>
  <si>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</si>
  <si>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</si>
  <si>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</si>
  <si>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</si>
  <si>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</si>
  <si>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</si>
  <si>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</si>
  <si>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</si>
  <si>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</si>
  <si>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</si>
  <si>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</si>
  <si>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</si>
  <si>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</si>
  <si>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</si>
  <si>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</si>
  <si>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</si>
  <si>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</si>
  <si>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</si>
  <si>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</si>
  <si>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</si>
  <si>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</si>
  <si>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</si>
  <si>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</si>
  <si>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</si>
  <si>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</si>
  <si>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</si>
  <si>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</si>
  <si>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</si>
  <si>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</si>
  <si>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</si>
  <si>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</si>
  <si>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</si>
  <si>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</si>
  <si>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</si>
  <si>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</si>
  <si>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</si>
  <si>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</si>
  <si>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</si>
  <si>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</si>
  <si>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</si>
  <si>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</si>
  <si>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</si>
  <si>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</si>
  <si>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</si>
  <si>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</si>
  <si>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</si>
  <si>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</si>
  <si>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</si>
  <si>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</si>
  <si>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</si>
  <si>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</si>
  <si>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</si>
  <si>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</si>
  <si>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</si>
  <si>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</si>
  <si>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</si>
  <si>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</si>
  <si>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</si>
  <si>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</si>
  <si>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</si>
  <si>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</si>
  <si>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</si>
  <si>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</si>
  <si>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</si>
  <si>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</si>
  <si>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</si>
  <si>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</si>
  <si>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</si>
  <si>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</si>
  <si>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</si>
  <si>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</si>
  <si>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</si>
  <si>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</si>
  <si>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</si>
  <si>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</si>
  <si>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</si>
  <si>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</si>
  <si>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</si>
  <si>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</si>
  <si>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</si>
  <si>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</si>
  <si>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</si>
  <si>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</si>
  <si>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</si>
  <si>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</si>
  <si>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</si>
  <si>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</si>
  <si>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</si>
  <si>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</si>
  <si>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</si>
  <si>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</si>
  <si>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</si>
  <si>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</si>
  <si>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</si>
  <si>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</si>
  <si>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</si>
  <si>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</si>
  <si>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</si>
  <si>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</si>
  <si>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</si>
  <si>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</si>
  <si>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</si>
  <si>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</si>
  <si>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</si>
  <si>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</si>
  <si>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</si>
  <si>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</si>
  <si>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</si>
  <si>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</si>
  <si>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</si>
  <si>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</si>
  <si>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</si>
  <si>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</si>
  <si>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</si>
  <si>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</si>
  <si>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</si>
  <si>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</si>
  <si>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</si>
  <si>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</si>
  <si>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</si>
  <si>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</si>
  <si>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</si>
  <si>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</si>
  <si>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</si>
  <si>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</si>
  <si>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</si>
  <si>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</si>
  <si>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</si>
  <si>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</si>
  <si>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</si>
  <si>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</si>
  <si>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</si>
  <si>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</si>
  <si>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</si>
  <si>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</si>
  <si>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</si>
  <si>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</si>
  <si>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</si>
  <si>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</si>
  <si>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</si>
  <si>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</si>
  <si>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</si>
  <si>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</si>
  <si>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</si>
  <si>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</si>
  <si>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</si>
  <si>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</si>
  <si>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</si>
  <si>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</si>
  <si>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</si>
  <si>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</si>
  <si>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</si>
  <si>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</si>
  <si>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</si>
  <si>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</si>
  <si>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</si>
  <si>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</si>
  <si>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</si>
  <si>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</si>
  <si>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</si>
  <si>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</si>
  <si>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</si>
  <si>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</si>
  <si>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</si>
  <si>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</si>
  <si>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</si>
  <si>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</si>
  <si>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</si>
  <si>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</si>
  <si>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</si>
  <si>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</si>
  <si>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</si>
  <si>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</si>
  <si>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</si>
  <si>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</si>
  <si>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</si>
  <si>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</si>
  <si>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</si>
  <si>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</si>
  <si>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</si>
  <si>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</si>
  <si>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</si>
  <si>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</si>
  <si>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</si>
  <si>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</si>
  <si>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</si>
  <si>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</si>
  <si>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</si>
  <si>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</si>
  <si>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</si>
  <si>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</si>
  <si>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</si>
  <si>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</si>
  <si>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</si>
  <si>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</si>
  <si>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</si>
  <si>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</si>
  <si>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</si>
  <si>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</si>
  <si>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</si>
  <si>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</si>
  <si>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</si>
  <si>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</si>
  <si>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</si>
  <si>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</si>
  <si>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</si>
  <si>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</si>
  <si>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</si>
  <si>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</si>
  <si>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</si>
  <si>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</si>
  <si>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</si>
  <si>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</si>
  <si>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</si>
  <si>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</si>
  <si>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</si>
  <si>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</si>
  <si>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</si>
  <si>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</si>
  <si>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</si>
  <si>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</si>
  <si>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</si>
  <si>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</si>
  <si>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</si>
  <si>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</si>
  <si>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</si>
  <si>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</si>
  <si>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</si>
  <si>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</si>
  <si>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</si>
  <si>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</si>
  <si>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</si>
  <si>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</si>
  <si>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</si>
  <si>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</si>
  <si>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</si>
  <si>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</si>
  <si>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</si>
  <si>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</si>
  <si>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</si>
  <si>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</si>
  <si>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</si>
  <si>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</si>
  <si>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</si>
  <si>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</si>
  <si>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</si>
  <si>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</si>
  <si>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</si>
  <si>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</si>
  <si>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</si>
  <si>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</si>
  <si>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</si>
  <si>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</si>
  <si>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</si>
  <si>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</si>
  <si>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</si>
  <si>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</si>
  <si>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</si>
  <si>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</si>
  <si>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</si>
  <si>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</si>
  <si>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</si>
  <si>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</si>
  <si>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</si>
  <si>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</si>
  <si>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</si>
  <si>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</si>
  <si>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</si>
  <si>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</si>
  <si>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</si>
  <si>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</si>
  <si>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</si>
  <si>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</si>
  <si>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</si>
  <si>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</si>
  <si>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</si>
  <si>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</si>
  <si>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</si>
  <si>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</si>
  <si>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</si>
  <si>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</si>
  <si>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</si>
  <si>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</si>
  <si>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</si>
  <si>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</si>
  <si>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</si>
  <si>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</si>
  <si>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</si>
  <si>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</si>
  <si>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</si>
  <si>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</si>
  <si>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</si>
  <si>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</si>
  <si>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</si>
  <si>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</si>
  <si>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</si>
  <si>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</si>
  <si>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</si>
  <si>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</si>
  <si>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</si>
  <si>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</si>
  <si>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</si>
  <si>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</si>
  <si>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</si>
  <si>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</si>
  <si>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</si>
  <si>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</si>
  <si>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</si>
  <si>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</si>
  <si>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</si>
  <si>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</si>
  <si>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</si>
  <si>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</si>
  <si>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</si>
  <si>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</si>
  <si>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</si>
  <si>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</si>
  <si>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</si>
  <si>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</si>
  <si>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</si>
  <si>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</si>
  <si>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</si>
  <si>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</si>
  <si>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</si>
  <si>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</si>
  <si>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</si>
  <si>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</si>
  <si>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</si>
  <si>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</si>
  <si>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</si>
  <si>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</si>
  <si>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</si>
  <si>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</si>
  <si>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</si>
  <si>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</si>
  <si>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</si>
  <si>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</si>
  <si>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</si>
  <si>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</si>
  <si>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</si>
  <si>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</si>
  <si>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</si>
  <si>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</si>
  <si>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</si>
  <si>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</si>
  <si>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</si>
  <si>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</si>
  <si>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</si>
  <si>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</si>
  <si>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</si>
  <si>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</si>
  <si>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</si>
  <si>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</si>
  <si>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</si>
  <si>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</si>
  <si>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</si>
  <si>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</si>
  <si>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</si>
  <si>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</si>
  <si>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</si>
  <si>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</si>
  <si>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</si>
  <si>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</si>
  <si>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</si>
  <si>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</si>
  <si>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</si>
  <si>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</si>
  <si>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</si>
  <si>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</si>
  <si>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</si>
  <si>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</si>
  <si>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</si>
  <si>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</si>
  <si>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</si>
  <si>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</si>
  <si>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</si>
  <si>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</si>
  <si>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</si>
  <si>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</si>
  <si>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</si>
  <si>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</si>
  <si>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</si>
  <si>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</si>
  <si>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</si>
  <si>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</si>
  <si>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</si>
  <si>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</si>
  <si>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</si>
  <si>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</si>
  <si>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</si>
  <si>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</si>
  <si>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</si>
  <si>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</si>
  <si>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</si>
  <si>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</si>
  <si>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</si>
  <si>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</si>
  <si>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</si>
  <si>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</si>
  <si>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</si>
  <si>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</si>
  <si>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</si>
  <si>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</si>
  <si>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</si>
  <si>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</si>
  <si>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</si>
  <si>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</si>
  <si>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</si>
  <si>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</si>
  <si>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</si>
  <si>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</si>
  <si>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</si>
  <si>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</si>
  <si>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</si>
  <si>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</si>
  <si>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</si>
  <si>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</si>
  <si>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</si>
  <si>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</si>
  <si>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</si>
  <si>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</si>
  <si>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</si>
  <si>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</si>
  <si>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</si>
  <si>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</si>
  <si>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</si>
  <si>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</si>
  <si>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</si>
  <si>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</si>
  <si>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</si>
  <si>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</si>
  <si>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</si>
  <si>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</si>
  <si>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</si>
  <si>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</si>
  <si>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</si>
  <si>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</si>
  <si>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</si>
  <si>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</si>
  <si>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</si>
  <si>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</si>
  <si>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</si>
  <si>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</si>
  <si>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</si>
  <si>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</si>
  <si>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</si>
  <si>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</si>
  <si>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</si>
  <si>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</si>
  <si>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</si>
  <si>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</si>
  <si>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</si>
  <si>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</si>
  <si>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</si>
  <si>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</si>
  <si>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</si>
  <si>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</si>
  <si>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</si>
  <si>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</si>
  <si>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</si>
  <si>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</si>
  <si>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</si>
  <si>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</si>
  <si>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</si>
  <si>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</si>
  <si>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</si>
  <si>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</si>
  <si>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</si>
  <si>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</si>
  <si>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</si>
  <si>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</si>
  <si>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</si>
  <si>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</si>
  <si>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</si>
  <si>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</si>
  <si>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</si>
  <si>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</si>
  <si>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</si>
  <si>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</si>
  <si>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</si>
  <si>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</si>
  <si>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</si>
  <si>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</si>
  <si>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</si>
  <si>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</si>
  <si>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</si>
  <si>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</si>
  <si>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</si>
  <si>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</si>
  <si>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</si>
  <si>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</si>
  <si>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</si>
  <si>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</si>
  <si>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</si>
  <si>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</si>
  <si>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</si>
  <si>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</si>
  <si>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</si>
  <si>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</si>
  <si>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</si>
  <si>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</si>
  <si>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</si>
  <si>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</si>
  <si>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</si>
  <si>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</si>
  <si>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</si>
  <si>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</si>
  <si>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</si>
  <si>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</si>
  <si>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</si>
  <si>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</si>
  <si>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</si>
  <si>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</si>
  <si>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</si>
  <si>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</si>
  <si>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</si>
  <si>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</si>
  <si>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</si>
  <si>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</si>
  <si>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</si>
  <si>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</si>
  <si>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</si>
  <si>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</si>
  <si>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</si>
  <si>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</si>
  <si>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</si>
  <si>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</si>
  <si>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</si>
  <si>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</si>
  <si>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</si>
  <si>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</si>
  <si>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</si>
  <si>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</si>
  <si>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</si>
  <si>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</si>
  <si>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</si>
  <si>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</si>
  <si>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</si>
  <si>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</si>
  <si>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</si>
  <si>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</si>
  <si>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</si>
  <si>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</si>
  <si>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</si>
  <si>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</si>
  <si>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</si>
  <si>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</si>
  <si>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</si>
  <si>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</si>
  <si>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</si>
  <si>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</si>
  <si>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</si>
  <si>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</si>
  <si>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</si>
  <si>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</si>
  <si>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</si>
  <si>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</si>
  <si>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</si>
  <si>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</si>
  <si>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</si>
  <si>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</si>
  <si>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</si>
  <si>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</si>
  <si>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</si>
  <si>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</si>
  <si>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</si>
  <si>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</si>
  <si>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</si>
  <si>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</si>
  <si>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</si>
  <si>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</si>
  <si>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</si>
  <si>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</si>
  <si>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</si>
  <si>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</si>
  <si>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</si>
  <si>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</si>
  <si>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</si>
  <si>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</si>
  <si>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</si>
  <si>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</si>
  <si>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</si>
  <si>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</si>
  <si>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</si>
  <si>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</si>
  <si>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</si>
  <si>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</si>
  <si>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</si>
  <si>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</si>
  <si>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</si>
  <si>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</si>
  <si>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</si>
  <si>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</si>
  <si>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</si>
  <si>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</si>
  <si>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</si>
  <si>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</si>
  <si>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</si>
  <si>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</si>
  <si>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</si>
  <si>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</si>
  <si>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</si>
  <si>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</si>
  <si>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</si>
  <si>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</si>
  <si>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</si>
  <si>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</si>
  <si>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</si>
  <si>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</si>
  <si>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</si>
  <si>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</si>
  <si>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</si>
  <si>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</si>
  <si>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</si>
  <si>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</si>
  <si>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</si>
  <si>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</si>
  <si>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</si>
  <si>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</si>
  <si>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</si>
  <si>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</si>
  <si>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</si>
  <si>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</si>
  <si>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</si>
  <si>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</si>
  <si>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</si>
  <si>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</si>
  <si>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</si>
  <si>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</si>
  <si>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</si>
  <si>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</si>
  <si>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</si>
  <si>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</si>
  <si>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</si>
  <si>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</si>
  <si>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</si>
  <si>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</si>
  <si>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</si>
  <si>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</si>
  <si>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</si>
  <si>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</si>
  <si>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</si>
  <si>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</si>
  <si>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</si>
  <si>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</si>
  <si>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</si>
  <si>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</si>
  <si>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</si>
  <si>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</si>
  <si>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</si>
  <si>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</si>
  <si>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</si>
  <si>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</si>
  <si>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</si>
  <si>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</si>
  <si>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</si>
  <si>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</si>
  <si>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</si>
  <si>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</si>
  <si>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</si>
  <si>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</si>
  <si>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</si>
  <si>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</si>
  <si>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</si>
  <si>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</si>
  <si>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</si>
  <si>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</si>
  <si>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</si>
  <si>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</si>
  <si>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</si>
  <si>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</si>
  <si>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</si>
  <si>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</si>
  <si>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</si>
  <si>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</si>
  <si>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</si>
  <si>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</si>
  <si>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</si>
  <si>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</si>
  <si>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</si>
  <si>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</si>
  <si>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</si>
  <si>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</si>
  <si>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</si>
  <si>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</si>
  <si>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</si>
  <si>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</si>
  <si>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</si>
  <si>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</si>
  <si>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</si>
  <si>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</si>
  <si>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</si>
  <si>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</si>
  <si>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</si>
  <si>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</si>
  <si>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</si>
  <si>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</si>
  <si>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</si>
  <si>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</si>
  <si>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</si>
  <si>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</si>
  <si>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</si>
  <si>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</si>
  <si>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</si>
  <si>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</si>
  <si>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</si>
  <si>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</si>
  <si>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</si>
  <si>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</si>
  <si>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</si>
  <si>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</si>
  <si>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</si>
  <si>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</si>
  <si>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</si>
  <si>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</si>
  <si>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</si>
  <si>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</si>
  <si>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</si>
  <si>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</si>
  <si>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</si>
  <si>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</si>
  <si>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</si>
  <si>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</si>
  <si>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</si>
  <si>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</si>
  <si>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</si>
  <si>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</si>
  <si>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</si>
  <si>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</si>
  <si>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</si>
  <si>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</si>
  <si>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</si>
  <si>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</si>
  <si>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</si>
  <si>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</si>
  <si>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</si>
  <si>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</si>
  <si>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</si>
  <si>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</si>
  <si>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</si>
  <si>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</si>
  <si>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</si>
  <si>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</si>
  <si>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</si>
  <si>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</si>
  <si>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</si>
  <si>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</si>
  <si>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</si>
  <si>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</si>
  <si>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</si>
  <si>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</si>
  <si>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</si>
  <si>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</si>
  <si>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</si>
  <si>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</si>
  <si>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</si>
  <si>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</si>
  <si>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</si>
  <si>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</si>
  <si>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</si>
  <si>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</si>
  <si>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</si>
  <si>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</si>
  <si>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</si>
  <si>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</si>
  <si>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</si>
  <si>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</si>
  <si>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</si>
  <si>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</si>
  <si>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</si>
  <si>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</si>
  <si>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</si>
  <si>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</si>
  <si>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</si>
  <si>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</si>
  <si>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</si>
  <si>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</si>
  <si>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</si>
  <si>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</si>
  <si>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</si>
  <si>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</si>
  <si>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</si>
  <si>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</si>
  <si>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</si>
  <si>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</si>
  <si>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</si>
  <si>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</si>
  <si>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</si>
  <si>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</si>
  <si>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</si>
  <si>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</si>
  <si>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</si>
  <si>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</si>
  <si>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</si>
  <si>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</si>
  <si>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</si>
  <si>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</si>
  <si>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</si>
  <si>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</si>
  <si>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</si>
  <si>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</si>
  <si>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</si>
  <si>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</si>
  <si>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</si>
  <si>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</si>
  <si>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</si>
  <si>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</si>
  <si>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</si>
  <si>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</si>
  <si>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</si>
  <si>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</si>
  <si>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</si>
  <si>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</si>
  <si>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</si>
  <si>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</si>
  <si>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</si>
  <si>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</si>
  <si>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</si>
  <si>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</si>
  <si>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</si>
  <si>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</si>
  <si>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</si>
  <si>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</si>
  <si>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</si>
  <si>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</si>
  <si>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</si>
  <si>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</si>
  <si>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</si>
  <si>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</si>
  <si>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</si>
  <si>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</si>
  <si>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</si>
  <si>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</si>
  <si>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</si>
  <si>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</si>
  <si>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</si>
  <si>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</si>
  <si>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</si>
  <si>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</si>
  <si>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</si>
  <si>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</si>
  <si>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</si>
  <si>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</si>
  <si>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</si>
  <si>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</si>
  <si>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</si>
  <si>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</si>
  <si>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</si>
  <si>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</si>
  <si>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</si>
  <si>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</si>
  <si>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</si>
  <si>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</si>
  <si>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</si>
  <si>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</si>
  <si>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</si>
  <si>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</si>
  <si>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</si>
  <si>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</si>
  <si>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</si>
  <si>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</si>
  <si>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</si>
  <si>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</si>
  <si>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</si>
  <si>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</si>
  <si>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</si>
  <si>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</si>
  <si>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</si>
  <si>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</si>
  <si>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</si>
  <si>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</si>
  <si>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</si>
  <si>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</si>
  <si>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</si>
  <si>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</si>
  <si>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</si>
  <si>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</si>
  <si>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</si>
  <si>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</si>
  <si>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</si>
  <si>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</si>
  <si>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</si>
  <si>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</si>
  <si>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</si>
  <si>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</si>
  <si>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</si>
  <si>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</si>
  <si>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</si>
  <si>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</si>
  <si>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</si>
  <si>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</si>
  <si>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</si>
  <si>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</si>
  <si>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</si>
  <si>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</si>
  <si>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</si>
  <si>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</si>
  <si>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</si>
  <si>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</si>
  <si>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</si>
  <si>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</si>
  <si>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</si>
  <si>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</si>
  <si>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</si>
  <si>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</si>
  <si>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</si>
  <si>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</si>
  <si>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</si>
  <si>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</si>
  <si>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</si>
  <si>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</si>
  <si>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</si>
  <si>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</si>
  <si>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</si>
  <si>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</si>
  <si>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</si>
  <si>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</si>
  <si>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</si>
  <si>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</si>
  <si>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</si>
  <si>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</si>
  <si>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</si>
  <si>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</si>
  <si>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</si>
  <si>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</si>
  <si>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</si>
  <si>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</si>
  <si>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</si>
  <si>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</si>
  <si>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</si>
  <si>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</si>
  <si>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</si>
  <si>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</si>
  <si>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</si>
  <si>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</si>
  <si>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</si>
  <si>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</si>
  <si>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</si>
  <si>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</si>
  <si>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</si>
  <si>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</si>
  <si>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</si>
  <si>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</si>
  <si>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</si>
  <si>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</si>
  <si>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</si>
  <si>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</si>
  <si>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</si>
  <si>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</si>
  <si>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</si>
  <si>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</si>
  <si>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</si>
  <si>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</si>
  <si>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</si>
  <si>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</si>
  <si>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</si>
  <si>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</si>
  <si>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</si>
  <si>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</si>
  <si>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</si>
  <si>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</si>
  <si>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</si>
  <si>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</si>
  <si>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</si>
  <si>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</si>
  <si>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</si>
  <si>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</si>
  <si>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</si>
  <si>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</si>
  <si>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</si>
  <si>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</si>
  <si>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</si>
  <si>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</si>
  <si>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</si>
  <si>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</si>
  <si>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</si>
  <si>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</si>
  <si>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</si>
  <si>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</si>
  <si>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</si>
  <si>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</si>
  <si>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</si>
  <si>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</si>
  <si>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</si>
  <si>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</si>
  <si>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</si>
  <si>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</si>
  <si>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</si>
  <si>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</si>
  <si>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</si>
  <si>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</si>
  <si>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</si>
  <si>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</si>
  <si>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</si>
  <si>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</si>
  <si>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</si>
  <si>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</si>
  <si>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</si>
  <si>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</si>
  <si>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</si>
  <si>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</si>
  <si>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</si>
  <si>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</si>
  <si>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</si>
  <si>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</si>
  <si>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</si>
  <si>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</si>
  <si>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</si>
  <si>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</si>
  <si>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</si>
  <si>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</si>
  <si>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</si>
  <si>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</si>
  <si>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</si>
  <si>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</si>
  <si>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</si>
  <si>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</si>
  <si>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</si>
  <si>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</si>
  <si>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</si>
  <si>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</si>
  <si>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</si>
  <si>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</si>
  <si>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</si>
  <si>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</si>
  <si>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</si>
  <si>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</si>
  <si>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</si>
  <si>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</si>
  <si>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</si>
  <si>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</si>
  <si>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</si>
  <si>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</si>
  <si>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</si>
  <si>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</si>
  <si>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</si>
  <si>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</si>
  <si>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</si>
  <si>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</si>
  <si>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</si>
  <si>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</si>
  <si>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</si>
  <si>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</si>
  <si>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</si>
  <si>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</si>
  <si>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</si>
  <si>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</si>
  <si>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</si>
  <si>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</si>
  <si>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</si>
  <si>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</si>
  <si>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</si>
  <si>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</si>
  <si>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</si>
  <si>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</si>
  <si>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</si>
  <si>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</si>
  <si>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</si>
  <si>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</si>
  <si>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</si>
  <si>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</si>
  <si>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</si>
  <si>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</si>
  <si>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</si>
  <si>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</si>
  <si>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</si>
  <si>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</si>
  <si>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</si>
  <si>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</si>
  <si>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</si>
  <si>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</si>
  <si>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</si>
  <si>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</si>
  <si>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</si>
  <si>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</si>
  <si>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</si>
  <si>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</si>
  <si>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</si>
  <si>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</si>
  <si>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</si>
  <si>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</si>
  <si>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</si>
  <si>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</si>
  <si>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</si>
  <si>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</si>
  <si>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</si>
  <si>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</si>
  <si>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</si>
  <si>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</si>
  <si>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</si>
  <si>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</si>
  <si>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</si>
  <si>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</si>
  <si>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</si>
  <si>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</si>
  <si>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</si>
  <si>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</si>
  <si>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</si>
  <si>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</si>
  <si>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</si>
  <si>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</si>
  <si>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</si>
  <si>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</si>
  <si>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</si>
  <si>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</si>
  <si>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</si>
  <si>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</si>
  <si>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</si>
  <si>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</si>
  <si>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</si>
  <si>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</si>
  <si>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</si>
  <si>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</si>
  <si>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</si>
  <si>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</si>
  <si>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</si>
  <si>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</si>
  <si>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</si>
  <si>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</si>
  <si>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</si>
  <si>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</si>
  <si>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</si>
  <si>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</si>
  <si>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</si>
  <si>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</si>
  <si>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</si>
  <si>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</si>
  <si>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</si>
  <si>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</si>
  <si>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</si>
  <si>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</si>
  <si>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</si>
  <si>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</si>
  <si>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</si>
  <si>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</si>
  <si>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</si>
  <si>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</si>
  <si>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</si>
  <si>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</si>
  <si>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</si>
  <si>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</si>
  <si>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</si>
  <si>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</si>
  <si>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</si>
  <si>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</si>
  <si>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</si>
  <si>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</si>
  <si>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</si>
  <si>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</si>
  <si>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</si>
  <si>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</si>
  <si>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</si>
  <si>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</si>
  <si>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</si>
  <si>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</si>
  <si>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</si>
  <si>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</si>
  <si>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</si>
  <si>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</si>
  <si>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</si>
  <si>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</si>
  <si>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</si>
  <si>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</si>
  <si>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</si>
  <si>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</si>
  <si>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</si>
  <si>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</si>
  <si>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</si>
  <si>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</si>
  <si>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</si>
  <si>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</si>
  <si>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</si>
  <si>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</si>
  <si>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</si>
  <si>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</si>
  <si>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</si>
  <si>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</si>
  <si>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</si>
  <si>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</si>
  <si>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</si>
  <si>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</si>
  <si>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</si>
  <si>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</si>
  <si>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</si>
  <si>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</si>
  <si>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</si>
  <si>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</si>
  <si>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</si>
  <si>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</si>
  <si>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</si>
  <si>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</si>
  <si>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</si>
  <si>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</si>
  <si>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</si>
  <si>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</si>
  <si>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</si>
  <si>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</si>
  <si>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</si>
  <si>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</si>
  <si>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</si>
  <si>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</si>
  <si>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</si>
  <si>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</si>
  <si>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</si>
  <si>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</si>
  <si>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</si>
  <si>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</si>
  <si>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</si>
  <si>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</si>
  <si>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</si>
  <si>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</si>
  <si>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</si>
  <si>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</si>
  <si>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</si>
  <si>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</si>
  <si>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</si>
  <si>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</si>
  <si>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</si>
  <si>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</si>
  <si>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</si>
  <si>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</si>
  <si>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</si>
  <si>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</si>
  <si>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</si>
  <si>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</si>
  <si>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</si>
  <si>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</si>
  <si>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</si>
  <si>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</si>
  <si>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</si>
  <si>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</si>
  <si>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</si>
  <si>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</si>
  <si>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</si>
  <si>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</si>
  <si>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</si>
  <si>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</si>
  <si>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</si>
  <si>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</si>
  <si>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</si>
  <si>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</si>
  <si>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</si>
  <si>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</si>
  <si>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</si>
  <si>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</si>
  <si>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</si>
  <si>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</si>
  <si>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</si>
  <si>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</si>
  <si>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</si>
  <si>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</si>
  <si>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</si>
  <si>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</si>
  <si>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</si>
  <si>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</si>
  <si>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</si>
  <si>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</si>
  <si>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</si>
  <si>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</si>
  <si>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</si>
  <si>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</si>
  <si>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</si>
  <si>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</si>
  <si>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</si>
  <si>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</si>
  <si>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</si>
  <si>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</si>
  <si>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</si>
  <si>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</si>
  <si>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</si>
  <si>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</si>
  <si>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</si>
  <si>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</si>
  <si>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</si>
  <si>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</si>
  <si>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</si>
  <si>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</si>
  <si>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</si>
  <si>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</si>
  <si>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</si>
  <si>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</si>
  <si>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</si>
  <si>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</si>
  <si>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</si>
  <si>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</si>
  <si>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</si>
  <si>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</si>
  <si>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</si>
  <si>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</si>
  <si>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</si>
  <si>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</si>
  <si>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</si>
  <si>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</si>
  <si>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</si>
  <si>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</si>
  <si>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</si>
  <si>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</si>
  <si>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</si>
  <si>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</si>
  <si>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</si>
  <si>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</si>
  <si>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</si>
  <si>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</si>
  <si>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</si>
  <si>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</si>
  <si>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</si>
  <si>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</si>
  <si>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</si>
  <si>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</si>
  <si>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</si>
  <si>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</si>
  <si>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</si>
  <si>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</si>
  <si>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</si>
  <si>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</si>
  <si>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</si>
  <si>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</si>
  <si>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</si>
  <si>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</si>
  <si>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</si>
  <si>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</si>
  <si>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</si>
  <si>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</si>
  <si>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</si>
  <si>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</si>
  <si>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</si>
  <si>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</si>
  <si>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</si>
  <si>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</si>
  <si>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</si>
  <si>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</si>
  <si>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</si>
  <si>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</si>
  <si>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</si>
  <si>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</si>
  <si>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</si>
  <si>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</si>
  <si>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</si>
  <si>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</si>
  <si>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</si>
  <si>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</si>
  <si>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</si>
  <si>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</si>
  <si>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</si>
  <si>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</si>
  <si>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</si>
  <si>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</si>
  <si>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</si>
  <si>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</si>
  <si>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</si>
  <si>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</si>
  <si>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</si>
  <si>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</si>
  <si>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</si>
  <si>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</si>
  <si>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</si>
  <si>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</si>
  <si>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</si>
  <si>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</si>
  <si>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</si>
  <si>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</si>
  <si>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</si>
  <si>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</si>
  <si>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</si>
  <si>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</si>
  <si>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</si>
  <si>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</si>
  <si>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</si>
  <si>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</si>
  <si>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</si>
  <si>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</si>
  <si>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</si>
  <si>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</si>
  <si>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</si>
  <si>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</si>
  <si>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</si>
  <si>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</si>
  <si>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</si>
  <si>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</si>
  <si>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</si>
  <si>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</si>
  <si>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</si>
  <si>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</si>
  <si>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</si>
  <si>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</si>
  <si>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</si>
  <si>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</si>
  <si>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</si>
  <si>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</si>
  <si>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</si>
  <si>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</si>
  <si>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</si>
  <si>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</si>
  <si>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</si>
  <si>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</si>
  <si>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</si>
  <si>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</si>
  <si>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</si>
  <si>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</si>
  <si>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</si>
  <si>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</si>
  <si>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</si>
  <si>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</si>
  <si>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</si>
  <si>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</si>
  <si>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</si>
  <si>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</si>
  <si>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</si>
  <si>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</si>
  <si>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</si>
  <si>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</si>
  <si>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</si>
  <si>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</si>
  <si>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</si>
  <si>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</si>
  <si>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</si>
  <si>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</si>
  <si>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</si>
  <si>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</si>
  <si>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</si>
  <si>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</si>
  <si>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</si>
  <si>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</si>
  <si>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</si>
  <si>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</si>
  <si>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</si>
  <si>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</si>
  <si>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</si>
  <si>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</si>
  <si>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</si>
  <si>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</si>
  <si>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</si>
  <si>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</si>
  <si>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</si>
  <si>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</si>
  <si>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</si>
  <si>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</si>
  <si>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</si>
  <si>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</si>
  <si>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</si>
  <si>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</si>
  <si>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</si>
  <si>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</si>
  <si>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</si>
  <si>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</si>
  <si>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</si>
  <si>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</si>
  <si>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</si>
  <si>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</si>
  <si>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</si>
  <si>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</si>
  <si>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</si>
  <si>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</si>
  <si>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</si>
  <si>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</si>
  <si>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</si>
  <si>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</si>
  <si>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</si>
  <si>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</si>
  <si>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</si>
  <si>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</si>
  <si>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</si>
  <si>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</si>
  <si>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</si>
  <si>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</si>
  <si>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</si>
  <si>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</si>
  <si>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</si>
  <si>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</si>
  <si>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</si>
  <si>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</si>
  <si>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</si>
  <si>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</si>
  <si>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</si>
  <si>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</si>
  <si>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</si>
  <si>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</si>
  <si>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</si>
  <si>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</si>
  <si>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</si>
  <si>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</si>
  <si>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</si>
  <si>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</si>
  <si>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</si>
  <si>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</si>
  <si>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</si>
  <si>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</si>
  <si>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</si>
  <si>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</si>
  <si>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</si>
  <si>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</si>
  <si>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</si>
  <si>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</si>
  <si>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</si>
  <si>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</si>
  <si>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</si>
  <si>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</si>
  <si>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</si>
  <si>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</si>
  <si>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</si>
  <si>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</si>
  <si>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</si>
  <si>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</si>
  <si>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</si>
  <si>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</si>
  <si>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</si>
  <si>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</si>
  <si>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</si>
  <si>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</si>
  <si>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</si>
  <si>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</si>
  <si>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</si>
  <si>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</si>
  <si>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</si>
  <si>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</si>
  <si>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</si>
  <si>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</si>
  <si>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</si>
  <si>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</si>
  <si>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</si>
  <si>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</si>
  <si>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</si>
  <si>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</si>
  <si>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</si>
  <si>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</si>
  <si>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</si>
  <si>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</si>
  <si>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</si>
  <si>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</si>
  <si>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</si>
  <si>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</si>
  <si>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</si>
  <si>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</si>
  <si>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</si>
  <si>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</si>
  <si>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</si>
  <si>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</si>
  <si>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</si>
  <si>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</si>
  <si>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</si>
  <si>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</si>
  <si>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</si>
  <si>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</si>
  <si>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</si>
  <si>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</si>
  <si>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</si>
  <si>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</si>
  <si>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</si>
  <si>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</si>
  <si>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</si>
  <si>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</si>
  <si>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</si>
  <si>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</si>
  <si>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</si>
  <si>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</si>
  <si>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</si>
  <si>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</si>
  <si>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</si>
  <si>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</si>
  <si>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</si>
  <si>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</si>
  <si>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</si>
  <si>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</si>
  <si>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</si>
  <si>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</si>
  <si>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</si>
  <si>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</si>
  <si>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</si>
  <si>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</si>
  <si>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</si>
  <si>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</si>
  <si>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</si>
  <si>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</si>
  <si>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</si>
  <si>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</si>
  <si>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</si>
  <si>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</si>
  <si>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</si>
  <si>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</si>
  <si>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</si>
  <si>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</si>
  <si>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</si>
  <si>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</si>
  <si>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</si>
  <si>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</si>
  <si>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</si>
  <si>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</si>
  <si>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</si>
  <si>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</si>
  <si>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</si>
  <si>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</si>
  <si>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</si>
  <si>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</si>
  <si>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</si>
  <si>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</si>
  <si>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</si>
  <si>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</si>
  <si>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</si>
  <si>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</si>
  <si>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</si>
  <si>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</si>
  <si>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</si>
  <si>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</si>
  <si>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</si>
  <si>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</si>
  <si>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</si>
  <si>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</si>
  <si>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</si>
  <si>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</si>
  <si>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</si>
  <si>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</si>
  <si>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</si>
  <si>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</si>
  <si>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</si>
  <si>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</si>
  <si>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</si>
  <si>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</si>
  <si>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</si>
  <si>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</si>
  <si>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</si>
  <si>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</si>
  <si>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</si>
  <si>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</si>
  <si>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</si>
  <si>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</si>
  <si>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</si>
  <si>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</si>
  <si>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</si>
  <si>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</si>
  <si>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</si>
  <si>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</si>
  <si>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</si>
  <si>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</si>
  <si>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</si>
  <si>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</si>
  <si>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</si>
  <si>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</si>
  <si>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</si>
  <si>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</si>
  <si>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</si>
  <si>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</si>
  <si>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</si>
  <si>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</si>
  <si>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</si>
  <si>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</si>
  <si>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</si>
  <si>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</si>
  <si>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</si>
  <si>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</si>
  <si>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</si>
  <si>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</si>
  <si>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</si>
  <si>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</si>
  <si>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</si>
  <si>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</si>
  <si>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</si>
  <si>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</si>
  <si>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</si>
  <si>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</si>
  <si>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</si>
  <si>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</si>
  <si>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</si>
  <si>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</si>
  <si>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</si>
  <si>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</si>
  <si>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</si>
  <si>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</si>
  <si>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</si>
  <si>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</si>
  <si>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</si>
  <si>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</si>
  <si>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</si>
  <si>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</si>
  <si>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</si>
  <si>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</si>
  <si>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</si>
  <si>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</si>
  <si>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</si>
  <si>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</si>
  <si>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</si>
  <si>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</si>
  <si>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</si>
  <si>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</si>
  <si>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</si>
  <si>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</si>
  <si>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</si>
  <si>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</si>
  <si>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</si>
  <si>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</si>
  <si>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</si>
  <si>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</si>
  <si>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</si>
  <si>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</si>
  <si>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</si>
  <si>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</si>
  <si>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</si>
  <si>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</si>
  <si>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</si>
  <si>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</si>
  <si>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</si>
  <si>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</si>
  <si>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</si>
  <si>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</si>
  <si>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</si>
  <si>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</si>
  <si>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</si>
  <si>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</si>
  <si>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</si>
  <si>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</si>
  <si>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</si>
  <si>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</si>
  <si>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</si>
  <si>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</si>
  <si>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</si>
  <si>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</si>
  <si>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</si>
  <si>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</si>
  <si>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</si>
  <si>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</si>
  <si>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</si>
  <si>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</si>
  <si>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</si>
  <si>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</si>
  <si>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</si>
  <si>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</si>
  <si>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</si>
  <si>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</si>
  <si>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</si>
  <si>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</si>
  <si>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</si>
  <si>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</si>
  <si>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</si>
  <si>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</si>
  <si>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</si>
  <si>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</si>
  <si>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</si>
  <si>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</si>
  <si>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</si>
  <si>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</si>
  <si>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</si>
  <si>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</si>
  <si>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</si>
  <si>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</si>
  <si>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</si>
  <si>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</si>
  <si>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</si>
  <si>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</si>
  <si>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</si>
  <si>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</si>
  <si>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</si>
  <si>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</si>
  <si>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</si>
  <si>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</si>
  <si>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</si>
  <si>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</si>
  <si>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</si>
  <si>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</si>
  <si>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</si>
  <si>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</si>
  <si>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</si>
  <si>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</si>
  <si>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</si>
  <si>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</si>
  <si>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</si>
  <si>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</si>
  <si>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</si>
  <si>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</si>
  <si>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</si>
  <si>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</si>
  <si>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</si>
  <si>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</si>
  <si>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</si>
  <si>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</si>
  <si>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</si>
  <si>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</si>
  <si>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</si>
  <si>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</si>
  <si>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</si>
  <si>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</si>
  <si>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</si>
  <si>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</si>
  <si>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</si>
  <si>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</si>
  <si>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</si>
  <si>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</si>
  <si>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</si>
  <si>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</si>
  <si>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</si>
  <si>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</si>
  <si>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</si>
  <si>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</si>
  <si>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</si>
  <si>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</si>
  <si>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</si>
  <si>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</si>
  <si>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</si>
  <si>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</si>
  <si>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</si>
  <si>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</si>
  <si>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</si>
  <si>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</si>
  <si>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</si>
  <si>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</si>
  <si>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</si>
  <si>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</si>
  <si>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</si>
  <si>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</si>
  <si>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</si>
  <si>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</si>
  <si>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</si>
  <si>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</si>
  <si>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</si>
  <si>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</si>
  <si>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</si>
  <si>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</si>
  <si>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</si>
  <si>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</si>
  <si>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</si>
  <si>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</si>
  <si>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</si>
  <si>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</si>
  <si>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</si>
  <si>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</si>
  <si>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</si>
  <si>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</si>
  <si>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</si>
  <si>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</si>
  <si>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</si>
  <si>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</si>
  <si>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</si>
  <si>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</si>
  <si>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</si>
  <si>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</si>
  <si>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</si>
  <si>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</si>
  <si>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</si>
  <si>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</si>
  <si>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</si>
  <si>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</si>
  <si>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</si>
  <si>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</si>
  <si>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</si>
  <si>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</si>
  <si>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</si>
  <si>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</si>
  <si>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</si>
  <si>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</si>
  <si>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</si>
  <si>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</si>
  <si>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</si>
  <si>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</si>
  <si>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</si>
  <si>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</si>
  <si>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</si>
  <si>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</si>
  <si>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</si>
  <si>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</si>
  <si>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</si>
  <si>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</si>
  <si>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</si>
  <si>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</si>
  <si>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</si>
  <si>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</si>
  <si>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</si>
  <si>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</si>
  <si>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</si>
  <si>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</si>
  <si>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</si>
  <si>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</si>
  <si>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</si>
  <si>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</si>
  <si>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</si>
  <si>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</si>
  <si>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</si>
  <si>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</si>
  <si>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</si>
  <si>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</si>
  <si>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</si>
  <si>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</si>
  <si>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</si>
  <si>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</si>
  <si>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</si>
  <si>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</si>
  <si>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</si>
  <si>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</si>
  <si>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</si>
  <si>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</si>
  <si>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</si>
  <si>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</si>
  <si>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</si>
  <si>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</si>
  <si>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</si>
  <si>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</si>
  <si>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</si>
  <si>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</si>
  <si>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</si>
  <si>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</si>
  <si>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</si>
  <si>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</si>
  <si>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</si>
  <si>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</si>
  <si>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</si>
  <si>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</si>
  <si>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</si>
  <si>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</si>
  <si>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</si>
  <si>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</si>
  <si>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</si>
  <si>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</si>
  <si>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</si>
  <si>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</si>
  <si>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</si>
  <si>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</si>
  <si>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</si>
  <si>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</si>
  <si>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</si>
  <si>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</si>
  <si>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</si>
  <si>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</si>
  <si>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</si>
  <si>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</si>
  <si>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</si>
  <si>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</si>
  <si>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</si>
  <si>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</si>
  <si>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</si>
  <si>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</si>
  <si>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</si>
  <si>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</si>
  <si>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</si>
  <si>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</si>
  <si>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</si>
  <si>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</si>
  <si>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</si>
  <si>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</si>
  <si>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</si>
  <si>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</si>
  <si>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</si>
  <si>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</si>
  <si>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</si>
  <si>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</si>
  <si>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</si>
  <si>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</si>
  <si>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</si>
  <si>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</si>
  <si>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</si>
  <si>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</si>
  <si>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</si>
  <si>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</si>
  <si>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</si>
  <si>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</si>
  <si>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</si>
  <si>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</si>
  <si>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</si>
  <si>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</si>
  <si>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</si>
  <si>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</si>
  <si>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</si>
  <si>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</si>
  <si>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</si>
  <si>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</si>
  <si>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</si>
  <si>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</si>
  <si>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</si>
  <si>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</si>
  <si>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</si>
  <si>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</si>
  <si>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</si>
  <si>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</si>
  <si>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</si>
  <si>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</si>
  <si>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</si>
  <si>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</si>
  <si>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</si>
  <si>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</si>
  <si>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</si>
  <si>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</si>
  <si>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</si>
  <si>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</si>
  <si>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</si>
  <si>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</si>
  <si>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</si>
  <si>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</si>
  <si>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</si>
  <si>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</si>
  <si>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</si>
  <si>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</si>
  <si>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</si>
  <si>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</si>
  <si>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</si>
  <si>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</si>
  <si>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</si>
  <si>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</si>
  <si>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</si>
  <si>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</si>
  <si>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</si>
  <si>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</si>
  <si>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</si>
  <si>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</si>
  <si>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</si>
  <si>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</si>
  <si>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</si>
  <si>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</si>
  <si>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</si>
  <si>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</si>
  <si>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</si>
  <si>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</si>
  <si>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</si>
  <si>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</si>
  <si>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</si>
  <si>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</si>
  <si>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</si>
  <si>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</si>
  <si>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</si>
  <si>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</si>
  <si>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</si>
  <si>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</si>
  <si>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</si>
  <si>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</si>
  <si>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</si>
  <si>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</si>
  <si>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</si>
  <si>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</si>
  <si>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</si>
  <si>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</si>
  <si>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</si>
  <si>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</si>
  <si>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</si>
  <si>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</si>
  <si>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</si>
  <si>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</si>
  <si>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</si>
  <si>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</si>
  <si>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</si>
  <si>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</si>
  <si>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</si>
  <si>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</si>
  <si>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</si>
  <si>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</si>
  <si>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</si>
  <si>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</si>
  <si>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</si>
  <si>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</si>
  <si>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</si>
  <si>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</si>
  <si>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</si>
  <si>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</si>
  <si>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</si>
  <si>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</si>
  <si>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</si>
  <si>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</si>
  <si>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</si>
  <si>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</si>
  <si>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</si>
  <si>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</si>
  <si>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</si>
  <si>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</si>
  <si>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</si>
  <si>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</si>
  <si>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</si>
  <si>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</si>
  <si>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</si>
  <si>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</si>
  <si>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</si>
  <si>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</si>
  <si>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</si>
  <si>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</si>
  <si>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</si>
  <si>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</si>
  <si>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</si>
  <si>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</si>
  <si>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</si>
  <si>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</si>
  <si>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</si>
  <si>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</si>
  <si>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</si>
  <si>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</si>
  <si>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</si>
  <si>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</si>
  <si>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</si>
  <si>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</si>
  <si>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</si>
  <si>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</si>
  <si>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</si>
  <si>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</si>
  <si>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</si>
  <si>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</si>
  <si>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</si>
  <si>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</si>
  <si>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</si>
  <si>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</si>
  <si>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</si>
  <si>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</si>
  <si>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</si>
  <si>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</si>
  <si>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</si>
  <si>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</si>
  <si>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</si>
  <si>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</si>
  <si>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</si>
  <si>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</si>
  <si>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</si>
  <si>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</si>
  <si>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</si>
  <si>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</si>
  <si>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</si>
  <si>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</si>
  <si>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</si>
  <si>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</si>
  <si>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</si>
  <si>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</si>
  <si>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</si>
  <si>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</si>
  <si>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</si>
  <si>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</si>
  <si>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</si>
  <si>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</si>
  <si>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</si>
  <si>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</si>
  <si>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</si>
  <si>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</si>
  <si>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</si>
  <si>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</si>
  <si>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</si>
  <si>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</si>
  <si>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</si>
  <si>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</si>
  <si>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</si>
  <si>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</si>
  <si>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</si>
  <si>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</si>
  <si>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</si>
  <si>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</si>
  <si>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</si>
  <si>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</si>
  <si>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</si>
  <si>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</si>
  <si>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</si>
  <si>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</si>
  <si>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</si>
  <si>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</si>
  <si>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</si>
  <si>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</si>
  <si>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</si>
  <si>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</si>
  <si>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</si>
  <si>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</si>
  <si>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</si>
  <si>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</si>
  <si>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</si>
  <si>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</si>
  <si>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</si>
  <si>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</si>
  <si>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</si>
  <si>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</si>
  <si>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</si>
  <si>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</si>
  <si>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</si>
  <si>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</si>
  <si>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</si>
  <si>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</si>
  <si>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</si>
  <si>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</si>
  <si>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</si>
  <si>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</si>
  <si>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</si>
  <si>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</si>
  <si>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</si>
  <si>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</si>
  <si>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</si>
  <si>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</si>
  <si>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</si>
  <si>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</si>
  <si>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</si>
  <si>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</si>
  <si>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</si>
  <si>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</si>
  <si>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</si>
  <si>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</si>
  <si>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</si>
  <si>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</si>
  <si>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</si>
  <si>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</si>
  <si>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</si>
  <si>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</si>
  <si>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</si>
  <si>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</si>
  <si>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</si>
  <si>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</si>
  <si>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</si>
  <si>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</si>
  <si>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</si>
  <si>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</si>
  <si>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</si>
  <si>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</si>
  <si>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</si>
  <si>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</si>
  <si>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</si>
  <si>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</si>
  <si>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</si>
  <si>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</si>
  <si>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</si>
  <si>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</si>
  <si>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</si>
  <si>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</si>
  <si>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</si>
  <si>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</si>
  <si>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</si>
  <si>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</si>
  <si>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</si>
  <si>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</si>
  <si>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</si>
  <si>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</si>
  <si>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</si>
  <si>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</si>
  <si>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</si>
  <si>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</si>
  <si>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</si>
  <si>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</si>
  <si>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</si>
  <si>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</si>
  <si>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</si>
  <si>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</si>
  <si>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</si>
  <si>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</si>
  <si>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</si>
  <si>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</si>
  <si>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</si>
  <si>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</si>
  <si>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</si>
  <si>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</si>
  <si>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</si>
  <si>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</si>
  <si>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</si>
  <si>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</si>
  <si>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</si>
  <si>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</si>
  <si>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</si>
  <si>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</si>
  <si>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</si>
  <si>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</si>
  <si>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</si>
  <si>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</si>
  <si>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</si>
  <si>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</si>
  <si>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</si>
  <si>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</si>
  <si>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</si>
  <si>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</si>
  <si>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</si>
  <si>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</si>
  <si>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</si>
  <si>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</si>
  <si>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</si>
  <si>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</si>
  <si>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</si>
  <si>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</si>
  <si>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</si>
  <si>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</si>
  <si>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</si>
  <si>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</si>
  <si>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</si>
  <si>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</si>
  <si>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</si>
  <si>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</si>
  <si>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</si>
  <si>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</si>
  <si>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</si>
  <si>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</si>
  <si>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</si>
  <si>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</si>
  <si>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</si>
  <si>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</si>
  <si>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</si>
  <si>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</si>
  <si>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</si>
  <si>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</si>
  <si>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</si>
  <si>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</si>
  <si>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</si>
  <si>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</si>
  <si>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</si>
  <si>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</si>
  <si>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</si>
  <si>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</si>
  <si>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</si>
  <si>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</si>
  <si>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</si>
  <si>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</si>
  <si>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</si>
  <si>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</si>
  <si>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</si>
  <si>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</si>
  <si>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</si>
  <si>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</si>
  <si>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</si>
  <si>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</si>
  <si>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</si>
  <si>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</si>
  <si>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</si>
  <si>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</si>
  <si>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</si>
  <si>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</si>
  <si>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</si>
  <si>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</si>
  <si>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</si>
  <si>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</si>
  <si>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</si>
  <si>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</si>
  <si>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</si>
  <si>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</si>
  <si>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</si>
  <si>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</si>
  <si>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</si>
  <si>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</si>
  <si>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</si>
  <si>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</si>
  <si>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</si>
  <si>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</si>
  <si>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</si>
  <si>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</si>
  <si>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</si>
  <si>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</si>
  <si>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</si>
  <si>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</si>
  <si>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</si>
  <si>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</si>
  <si>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</si>
  <si>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</si>
  <si>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</si>
  <si>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</si>
  <si>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</si>
  <si>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</si>
  <si>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</si>
  <si>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</si>
  <si>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</si>
  <si>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</si>
  <si>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</si>
  <si>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</si>
  <si>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</si>
  <si>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</si>
  <si>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</si>
  <si>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</si>
  <si>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</si>
  <si>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</si>
  <si>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</si>
  <si>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</si>
  <si>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</si>
  <si>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</si>
  <si>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</si>
  <si>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</si>
  <si>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</si>
  <si>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</si>
  <si>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</si>
  <si>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</si>
  <si>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</si>
  <si>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</si>
  <si>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</si>
  <si>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</si>
  <si>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</si>
  <si>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</si>
  <si>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</si>
  <si>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</si>
  <si>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</si>
  <si>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</si>
  <si>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</si>
  <si>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</si>
  <si>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</si>
  <si>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</si>
  <si>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</si>
  <si>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</si>
  <si>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</si>
  <si>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</si>
  <si>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</si>
  <si>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</si>
  <si>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</si>
  <si>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</si>
  <si>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</si>
  <si>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</si>
  <si>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</si>
  <si>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</si>
  <si>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</si>
  <si>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</si>
  <si>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</si>
  <si>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</si>
  <si>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</si>
  <si>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</si>
  <si>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</si>
  <si>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</si>
  <si>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</si>
  <si>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</si>
  <si>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</si>
  <si>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</si>
  <si>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</si>
  <si>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</si>
  <si>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</si>
  <si>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</si>
  <si>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</si>
  <si>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</si>
  <si>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</si>
  <si>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</si>
  <si>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</si>
  <si>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</si>
  <si>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</si>
  <si>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</si>
  <si>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</si>
  <si>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</si>
  <si>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</si>
  <si>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</si>
  <si>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</si>
  <si>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</si>
  <si>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</si>
  <si>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</si>
  <si>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</si>
  <si>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</si>
  <si>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</si>
  <si>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</si>
  <si>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</si>
  <si>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</si>
  <si>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</si>
  <si>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</si>
  <si>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</si>
  <si>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</si>
  <si>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</si>
  <si>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</si>
  <si>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</si>
  <si>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</si>
  <si>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</si>
  <si>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</si>
  <si>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</si>
  <si>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</si>
  <si>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</si>
  <si>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</si>
  <si>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</si>
  <si>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</si>
  <si>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</si>
  <si>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</si>
  <si>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</si>
  <si>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</si>
  <si>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</si>
  <si>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</si>
  <si>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</si>
  <si>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</si>
  <si>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</si>
  <si>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</si>
  <si>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</si>
  <si>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</si>
  <si>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</si>
  <si>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</si>
  <si>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</si>
  <si>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</si>
  <si>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</si>
  <si>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</si>
  <si>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</si>
  <si>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</si>
  <si>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</si>
  <si>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</si>
  <si>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</si>
  <si>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</si>
  <si>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</si>
  <si>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</si>
  <si>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</si>
  <si>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</si>
  <si>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</si>
  <si>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</si>
  <si>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</si>
  <si>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</si>
  <si>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</si>
  <si>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</si>
  <si>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</si>
  <si>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</si>
  <si>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</si>
  <si>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</si>
  <si>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</si>
  <si>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</si>
  <si>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</si>
  <si>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</si>
  <si>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</si>
  <si>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</si>
  <si>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</si>
  <si>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</si>
  <si>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</si>
  <si>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</si>
  <si>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</si>
  <si>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</si>
  <si>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</si>
  <si>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</si>
  <si>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</si>
  <si>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</si>
  <si>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</si>
  <si>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</si>
  <si>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</si>
  <si>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</si>
  <si>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</si>
  <si>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</si>
  <si>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</si>
  <si>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</si>
  <si>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</si>
  <si>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</si>
  <si>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</si>
  <si>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</si>
  <si>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</si>
  <si>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</si>
  <si>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</si>
  <si>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</si>
  <si>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</si>
  <si>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</si>
  <si>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</si>
  <si>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</si>
  <si>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</si>
  <si>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</si>
  <si>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</si>
  <si>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</si>
  <si>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</si>
  <si>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</si>
  <si>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</si>
  <si>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</si>
  <si>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</si>
  <si>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</si>
  <si>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</si>
  <si>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</si>
  <si>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</si>
  <si>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</si>
  <si>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</si>
  <si>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</si>
  <si>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</si>
  <si>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</si>
  <si>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</si>
  <si>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</si>
  <si>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</si>
  <si>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</si>
  <si>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</si>
  <si>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</si>
  <si>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</si>
  <si>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</si>
  <si>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</si>
  <si>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</si>
  <si>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</si>
  <si>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</si>
  <si>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</si>
  <si>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</si>
  <si>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</si>
  <si>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</si>
  <si>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</si>
  <si>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</si>
  <si>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</si>
  <si>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</si>
  <si>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</si>
  <si>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</si>
  <si>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</si>
  <si>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</si>
  <si>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</si>
  <si>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</si>
  <si>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</si>
  <si>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</si>
  <si>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</si>
  <si>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</si>
  <si>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</si>
  <si>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</si>
  <si>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</si>
  <si>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</si>
  <si>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</si>
  <si>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</si>
  <si>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</si>
  <si>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</si>
  <si>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</si>
  <si>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</si>
  <si>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</si>
  <si>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</si>
  <si>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</si>
  <si>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</si>
  <si>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</si>
  <si>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</si>
  <si>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</si>
  <si>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</si>
  <si>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</si>
  <si>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</si>
  <si>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</si>
  <si>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</si>
  <si>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</si>
  <si>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</si>
  <si>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</si>
  <si>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</si>
  <si>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</si>
  <si>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</si>
  <si>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</si>
  <si>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</si>
  <si>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</si>
  <si>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</si>
  <si>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</si>
  <si>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</si>
  <si>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</si>
  <si>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</si>
  <si>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</si>
  <si>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</si>
  <si>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</si>
  <si>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</si>
  <si>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</si>
  <si>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</si>
  <si>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</si>
  <si>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</si>
  <si>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</si>
  <si>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</si>
  <si>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</si>
  <si>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</si>
  <si>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</si>
  <si>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</si>
  <si>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</si>
  <si>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</si>
  <si>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</si>
  <si>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</si>
  <si>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</si>
  <si>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</si>
  <si>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</si>
  <si>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</si>
  <si>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</si>
  <si>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</si>
  <si>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</si>
  <si>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</si>
  <si>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</si>
  <si>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</si>
  <si>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</si>
  <si>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</si>
  <si>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</si>
  <si>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</si>
  <si>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</si>
  <si>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</si>
  <si>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</si>
  <si>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</si>
  <si>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</si>
  <si>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</si>
  <si>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</si>
  <si>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</si>
  <si>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</si>
  <si>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</si>
  <si>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</si>
  <si>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</si>
  <si>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</si>
  <si>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</si>
  <si>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</si>
  <si>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</si>
  <si>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</si>
  <si>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</si>
  <si>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</si>
  <si>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</si>
  <si>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</si>
  <si>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</si>
  <si>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</si>
  <si>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</si>
  <si>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</si>
  <si>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</si>
  <si>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</si>
  <si>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</si>
  <si>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</si>
  <si>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</si>
  <si>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</si>
  <si>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</si>
  <si>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</si>
  <si>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</si>
  <si>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</si>
  <si>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</si>
  <si>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</si>
  <si>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</si>
  <si>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</si>
  <si>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</si>
  <si>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</si>
  <si>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</si>
  <si>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</si>
  <si>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</si>
  <si>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</si>
  <si>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</si>
  <si>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</si>
  <si>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</si>
  <si>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</si>
  <si>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</si>
  <si>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</si>
  <si>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</si>
  <si>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</si>
  <si>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</si>
  <si>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</si>
  <si>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</si>
  <si>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</si>
  <si>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</si>
  <si>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</si>
  <si>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</si>
  <si>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</si>
  <si>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</si>
  <si>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</si>
  <si>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</si>
  <si>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</si>
  <si>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</si>
  <si>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</si>
  <si>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</si>
  <si>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</si>
  <si>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</si>
  <si>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</si>
  <si>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</si>
  <si>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</si>
  <si>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</si>
  <si>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</si>
  <si>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</si>
  <si>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</si>
  <si>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</si>
  <si>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</si>
  <si>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</si>
  <si>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</si>
  <si>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</si>
  <si>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</si>
  <si>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</si>
  <si>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</si>
  <si>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</si>
  <si>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</si>
  <si>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</si>
  <si>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</si>
  <si>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</si>
  <si>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</si>
  <si>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</si>
  <si>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</si>
  <si>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</si>
  <si>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</si>
  <si>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</si>
  <si>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</si>
  <si>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</si>
  <si>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</si>
  <si>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</si>
  <si>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</si>
  <si>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</si>
  <si>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</si>
  <si>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</si>
  <si>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</si>
  <si>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</si>
  <si>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</si>
  <si>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</si>
  <si>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</si>
  <si>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</si>
  <si>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</si>
  <si>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</si>
  <si>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</si>
  <si>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</si>
  <si>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</si>
  <si>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</si>
  <si>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</si>
  <si>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</si>
  <si>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</si>
  <si>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</si>
  <si>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</si>
  <si>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</si>
  <si>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</si>
  <si>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</si>
  <si>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</si>
  <si>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</si>
  <si>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</si>
  <si>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</si>
  <si>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</si>
  <si>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</si>
  <si>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</si>
  <si>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</si>
  <si>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</si>
  <si>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</si>
  <si>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</si>
  <si>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</si>
  <si>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</si>
  <si>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</si>
  <si>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</si>
  <si>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</si>
  <si>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</si>
  <si>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</si>
  <si>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</si>
  <si>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</si>
  <si>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</si>
  <si>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</si>
  <si>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</si>
  <si>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</si>
  <si>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</si>
  <si>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</si>
  <si>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</si>
  <si>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</si>
  <si>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</si>
  <si>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</si>
  <si>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</si>
  <si>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</si>
  <si>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</si>
  <si>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</si>
  <si>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</si>
  <si>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</si>
  <si>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</si>
  <si>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</si>
  <si>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</si>
  <si>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</si>
  <si>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</si>
  <si>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</si>
  <si>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</si>
  <si>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</si>
  <si>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</si>
  <si>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</si>
  <si>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</si>
  <si>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</si>
  <si>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</si>
  <si>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</si>
  <si>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</si>
  <si>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</si>
  <si>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</si>
  <si>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</si>
  <si>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</si>
  <si>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</si>
  <si>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</si>
  <si>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</si>
  <si>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</si>
  <si>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</si>
  <si>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</si>
  <si>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</si>
  <si>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</si>
  <si>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</si>
  <si>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</si>
  <si>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</si>
  <si>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</si>
  <si>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</si>
  <si>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</si>
  <si>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</si>
  <si>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</si>
  <si>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</si>
  <si>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</si>
  <si>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</si>
  <si>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</si>
  <si>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</si>
  <si>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</si>
  <si>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</si>
  <si>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</si>
  <si>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</si>
  <si>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</si>
  <si>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</si>
  <si>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</si>
  <si>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</si>
  <si>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</si>
  <si>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</si>
  <si>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</si>
  <si>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</si>
  <si>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</si>
  <si>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</si>
  <si>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</si>
  <si>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</si>
  <si>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</si>
  <si>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</si>
  <si>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</si>
  <si>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</si>
  <si>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</si>
  <si>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</si>
  <si>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</si>
  <si>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</si>
  <si>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</si>
  <si>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</si>
  <si>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</si>
  <si>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</si>
  <si>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</si>
  <si>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</si>
  <si>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</si>
  <si>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</si>
  <si>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</si>
  <si>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</si>
  <si>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</si>
  <si>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</si>
  <si>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</si>
  <si>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</si>
  <si>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</si>
  <si>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</si>
  <si>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</si>
  <si>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</si>
  <si>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</si>
  <si>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</si>
  <si>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</si>
  <si>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</si>
  <si>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</si>
  <si>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</si>
  <si>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</si>
  <si>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</si>
  <si>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</si>
  <si>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</si>
  <si>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</si>
  <si>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</si>
  <si>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</si>
  <si>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</si>
  <si>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</si>
  <si>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</si>
  <si>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</si>
  <si>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</si>
  <si>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</si>
  <si>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</si>
  <si>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</si>
  <si>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</si>
  <si>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</si>
  <si>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</si>
  <si>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</si>
  <si>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</si>
  <si>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</si>
  <si>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</si>
  <si>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</si>
  <si>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</si>
  <si>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</si>
  <si>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</si>
  <si>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</si>
  <si>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</si>
  <si>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</si>
  <si>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</si>
  <si>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</si>
  <si>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</si>
  <si>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</si>
  <si>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</si>
  <si>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</si>
  <si>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</si>
  <si>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</si>
  <si>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</si>
  <si>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</si>
  <si>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</si>
  <si>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</si>
  <si>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</si>
  <si>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</si>
  <si>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</si>
  <si>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</si>
  <si>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</si>
  <si>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</si>
  <si>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</si>
  <si>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</si>
  <si>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</si>
  <si>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</si>
  <si>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</si>
  <si>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</si>
  <si>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</si>
  <si>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</si>
  <si>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</si>
  <si>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</si>
  <si>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</si>
  <si>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</si>
  <si>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</si>
  <si>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</si>
  <si>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</si>
  <si>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</si>
  <si>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</si>
  <si>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</si>
  <si>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</si>
  <si>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</si>
  <si>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</si>
  <si>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</si>
  <si>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</si>
  <si>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</si>
  <si>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</si>
  <si>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</si>
  <si>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</si>
  <si>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</si>
  <si>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</si>
  <si>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</si>
  <si>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</si>
  <si>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</si>
  <si>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</si>
  <si>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</si>
  <si>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</si>
  <si>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</si>
  <si>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</si>
  <si>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</si>
  <si>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</si>
  <si>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</si>
  <si>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</si>
  <si>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</si>
  <si>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</si>
  <si>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</si>
  <si>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</si>
  <si>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</si>
  <si>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</si>
  <si>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</si>
  <si>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</si>
  <si>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</si>
  <si>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</si>
  <si>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</si>
  <si>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</si>
  <si>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</si>
  <si>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</si>
  <si>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</si>
  <si>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</si>
  <si>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</si>
  <si>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</si>
  <si>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</si>
  <si>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</si>
  <si>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</si>
  <si>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</si>
  <si>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</si>
  <si>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</si>
  <si>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</si>
  <si>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</si>
  <si>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</si>
  <si>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</si>
  <si>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</si>
  <si>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</si>
  <si>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</si>
  <si>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</si>
  <si>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</si>
  <si>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</si>
  <si>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</si>
  <si>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</si>
  <si>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</si>
  <si>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</si>
  <si>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</si>
  <si>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</si>
  <si>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</si>
  <si>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</si>
  <si>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</si>
  <si>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</si>
  <si>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</si>
  <si>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</si>
  <si>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</si>
  <si>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</si>
  <si>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</si>
  <si>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</si>
  <si>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</si>
  <si>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</si>
  <si>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</si>
  <si>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</si>
  <si>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</si>
  <si>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</si>
  <si>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</si>
  <si>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</si>
  <si>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</si>
  <si>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</si>
  <si>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</si>
  <si>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</si>
  <si>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</si>
  <si>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</si>
  <si>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</si>
  <si>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</si>
  <si>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</si>
  <si>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</si>
  <si>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</si>
  <si>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</si>
  <si>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</si>
  <si>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</si>
  <si>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</si>
  <si>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</si>
  <si>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</si>
  <si>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</si>
  <si>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</si>
  <si>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</si>
  <si>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</si>
  <si>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</si>
  <si>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</si>
  <si>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</si>
  <si>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</si>
  <si>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</si>
  <si>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</si>
  <si>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</si>
  <si>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</si>
  <si>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</si>
  <si>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</si>
  <si>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</si>
  <si>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</si>
  <si>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</si>
  <si>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</si>
  <si>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</si>
  <si>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</si>
  <si>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</si>
  <si>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</si>
  <si>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</si>
  <si>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</si>
  <si>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</si>
  <si>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</si>
  <si>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</si>
  <si>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</si>
  <si>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</si>
  <si>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</si>
  <si>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</si>
  <si>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</si>
  <si>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</si>
  <si>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</si>
  <si>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</si>
  <si>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</si>
  <si>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</si>
  <si>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</si>
  <si>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</si>
  <si>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</si>
  <si>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</si>
  <si>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</si>
  <si>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</si>
  <si>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</si>
  <si>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</si>
  <si>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</si>
  <si>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</si>
  <si>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</si>
  <si>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</si>
  <si>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</si>
  <si>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</si>
  <si>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</si>
  <si>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</si>
  <si>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</si>
  <si>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</si>
  <si>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</si>
  <si>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</si>
  <si>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</si>
  <si>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</si>
  <si>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</si>
  <si>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</si>
  <si>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</si>
  <si>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</si>
  <si>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</si>
  <si>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</si>
  <si>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</si>
  <si>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</si>
  <si>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</si>
  <si>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</si>
  <si>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</si>
  <si>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</si>
  <si>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</si>
  <si>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</si>
  <si>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</si>
  <si>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</si>
  <si>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</si>
  <si>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</si>
  <si>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</si>
  <si>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</si>
  <si>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</si>
  <si>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</si>
  <si>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</si>
  <si>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</si>
  <si>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</si>
  <si>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</si>
  <si>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</si>
  <si>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</si>
  <si>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</si>
  <si>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</si>
  <si>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</si>
  <si>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</si>
  <si>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</si>
  <si>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</si>
  <si>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</si>
  <si>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</si>
  <si>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</si>
  <si>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</si>
  <si>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</si>
  <si>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</si>
  <si>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</si>
  <si>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</si>
  <si>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</si>
  <si>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</si>
  <si>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</si>
  <si>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</si>
  <si>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</si>
  <si>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</si>
  <si>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</si>
  <si>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</si>
  <si>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</si>
  <si>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</si>
  <si>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</si>
  <si>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</si>
  <si>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</si>
  <si>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</si>
  <si>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</si>
  <si>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</si>
  <si>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</si>
  <si>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</si>
  <si>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</si>
  <si>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</si>
  <si>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</si>
  <si>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</si>
  <si>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</si>
  <si>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</si>
  <si>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</si>
  <si>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</si>
  <si>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</si>
  <si>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</si>
  <si>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</si>
  <si>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</si>
  <si>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</si>
  <si>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</si>
  <si>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</si>
  <si>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</si>
  <si>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</si>
  <si>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</si>
  <si>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</si>
  <si>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</si>
  <si>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</si>
  <si>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</si>
  <si>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</si>
  <si>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</si>
  <si>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</si>
  <si>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</si>
  <si>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</si>
  <si>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</si>
  <si>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</si>
  <si>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</si>
  <si>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</si>
  <si>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</si>
  <si>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</si>
  <si>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</si>
  <si>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</si>
  <si>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</si>
  <si>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</si>
  <si>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</si>
  <si>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</si>
  <si>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</si>
  <si>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</si>
  <si>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</si>
  <si>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</si>
  <si>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</si>
  <si>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</si>
  <si>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</si>
  <si>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</si>
  <si>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</si>
  <si>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</si>
  <si>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</si>
  <si>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</si>
  <si>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</si>
  <si>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</si>
  <si>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</si>
  <si>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</si>
  <si>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</si>
  <si>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</si>
  <si>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</si>
  <si>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</si>
  <si>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</si>
  <si>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</si>
  <si>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</si>
  <si>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</si>
  <si>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</si>
  <si>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</si>
  <si>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</si>
  <si>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</si>
  <si>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</si>
  <si>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</si>
  <si>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</si>
  <si>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</si>
  <si>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</si>
  <si>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</si>
  <si>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</si>
  <si>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</si>
  <si>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</si>
  <si>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</si>
  <si>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</si>
  <si>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</si>
  <si>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</si>
  <si>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</si>
  <si>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</si>
  <si>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</si>
  <si>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</si>
  <si>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</si>
  <si>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</si>
  <si>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</si>
  <si>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</si>
  <si>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</si>
  <si>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</si>
  <si>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</si>
  <si>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</si>
  <si>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</si>
  <si>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</si>
  <si>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</si>
  <si>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</si>
  <si>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</si>
  <si>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</si>
  <si>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</si>
  <si>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</si>
  <si>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</si>
  <si>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</si>
  <si>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</si>
  <si>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</si>
  <si>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</si>
  <si>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</si>
  <si>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</si>
  <si>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</si>
  <si>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</si>
  <si>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</si>
  <si>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</si>
  <si>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</si>
  <si>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</si>
  <si>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</si>
  <si>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</si>
  <si>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</si>
  <si>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</si>
  <si>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</si>
  <si>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</si>
  <si>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</si>
  <si>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</si>
  <si>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</si>
  <si>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</si>
  <si>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</si>
  <si>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</si>
  <si>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</si>
  <si>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</si>
  <si>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</si>
  <si>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</si>
  <si>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</si>
  <si>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</si>
  <si>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</si>
  <si>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</si>
  <si>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</si>
  <si>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</si>
  <si>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</si>
  <si>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</si>
  <si>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</si>
  <si>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</si>
  <si>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</si>
  <si>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</si>
  <si>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</si>
  <si>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</si>
  <si>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</si>
  <si>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</si>
  <si>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</si>
  <si>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</si>
  <si>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</si>
  <si>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</si>
  <si>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</si>
  <si>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</si>
  <si>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</si>
  <si>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</si>
  <si>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</si>
  <si>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</si>
  <si>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</si>
  <si>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</si>
  <si>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</si>
  <si>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</si>
  <si>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</si>
  <si>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</si>
  <si>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</si>
  <si>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</si>
  <si>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</si>
  <si>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</si>
  <si>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</si>
  <si>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</si>
  <si>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</si>
  <si>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</si>
  <si>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</si>
  <si>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</si>
  <si>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</si>
  <si>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</si>
  <si>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</si>
  <si>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</si>
  <si>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</si>
  <si>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</si>
  <si>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</si>
  <si>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</si>
  <si>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</si>
  <si>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</si>
  <si>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</si>
  <si>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</si>
  <si>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</si>
  <si>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</si>
  <si>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</si>
  <si>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</si>
  <si>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</si>
  <si>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</si>
  <si>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</si>
  <si>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</si>
  <si>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</si>
  <si>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</si>
  <si>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</si>
  <si>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</si>
  <si>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</si>
  <si>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</si>
  <si>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</si>
  <si>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</si>
  <si>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</si>
  <si>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</si>
  <si>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</si>
  <si>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</si>
  <si>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</si>
  <si>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</si>
  <si>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</si>
  <si>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</si>
  <si>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</si>
  <si>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</si>
  <si>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</si>
  <si>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</si>
  <si>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</si>
  <si>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</si>
  <si>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</si>
  <si>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</si>
  <si>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</si>
  <si>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</si>
  <si>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</si>
  <si>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</si>
  <si>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</si>
  <si>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</si>
  <si>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</si>
  <si>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</si>
  <si>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</si>
  <si>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</si>
  <si>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</si>
  <si>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</si>
  <si>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</si>
  <si>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</si>
  <si>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</si>
  <si>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</si>
  <si>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</si>
  <si>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</si>
  <si>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</si>
  <si>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</si>
  <si>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</si>
  <si>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</si>
  <si>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</si>
  <si>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</si>
  <si>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</si>
  <si>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</si>
  <si>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</si>
  <si>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</si>
  <si>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</si>
  <si>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</si>
  <si>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</si>
  <si>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</si>
  <si>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</si>
  <si>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</si>
  <si>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</si>
  <si>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</si>
  <si>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</si>
  <si>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</si>
  <si>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</si>
  <si>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</si>
  <si>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</si>
  <si>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</si>
  <si>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</si>
  <si>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</si>
  <si>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</si>
  <si>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</si>
  <si>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</si>
  <si>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</si>
  <si>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</si>
  <si>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</si>
  <si>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</si>
  <si>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</si>
  <si>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</si>
  <si>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</si>
  <si>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</si>
  <si>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</si>
  <si>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</si>
  <si>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</si>
  <si>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</si>
  <si>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</si>
  <si>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</si>
  <si>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</si>
  <si>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</si>
  <si>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</si>
  <si>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</si>
  <si>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</si>
  <si>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</si>
  <si>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</si>
  <si>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</si>
  <si>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</si>
  <si>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</si>
  <si>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</si>
  <si>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</si>
  <si>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</si>
  <si>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</si>
  <si>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</si>
  <si>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</si>
  <si>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</si>
  <si>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</si>
  <si>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</si>
  <si>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</si>
  <si>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</si>
  <si>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</si>
  <si>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</si>
  <si>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</si>
  <si>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</si>
  <si>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</si>
  <si>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</si>
  <si>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</si>
  <si>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</si>
  <si>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</si>
  <si>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</si>
  <si>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</si>
  <si>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</si>
  <si>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</si>
  <si>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</si>
  <si>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</si>
  <si>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</si>
  <si>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</si>
  <si>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</si>
  <si>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</si>
  <si>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</si>
  <si>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</si>
  <si>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</si>
  <si>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</si>
  <si>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</si>
  <si>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</si>
  <si>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</si>
  <si>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</si>
  <si>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</si>
  <si>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</si>
  <si>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</si>
  <si>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</si>
  <si>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</si>
  <si>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</si>
  <si>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</si>
  <si>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</si>
  <si>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</si>
  <si>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</si>
  <si>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</si>
  <si>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</si>
  <si>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</si>
  <si>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</si>
  <si>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</si>
  <si>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</si>
  <si>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</si>
  <si>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</si>
  <si>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</si>
  <si>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</si>
  <si>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</si>
  <si>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</si>
  <si>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</si>
  <si>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</si>
  <si>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</si>
  <si>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</si>
  <si>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</si>
  <si>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</si>
  <si>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</si>
  <si>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</si>
  <si>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</si>
  <si>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</si>
  <si>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</si>
  <si>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</si>
  <si>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</si>
  <si>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</si>
  <si>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</si>
  <si>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</si>
  <si>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</si>
  <si>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</si>
  <si>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</si>
  <si>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</si>
  <si>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</si>
  <si>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</si>
  <si>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</si>
  <si>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</si>
  <si>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</si>
  <si>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</si>
  <si>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</si>
  <si>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</si>
  <si>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</si>
  <si>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</si>
  <si>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</si>
  <si>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</si>
  <si>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</si>
  <si>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</si>
  <si>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</si>
  <si>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</si>
  <si>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</si>
  <si>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</si>
  <si>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</si>
  <si>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</si>
  <si>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</si>
  <si>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</si>
  <si>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</si>
  <si>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</si>
  <si>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</si>
  <si>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</si>
  <si>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</si>
  <si>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</si>
  <si>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</si>
  <si>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</si>
  <si>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</si>
  <si>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</si>
  <si>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</si>
  <si>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</si>
  <si>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</si>
  <si>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</si>
  <si>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</si>
  <si>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</si>
  <si>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</si>
  <si>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</si>
  <si>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</si>
  <si>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</si>
  <si>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</si>
  <si>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</si>
  <si>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</si>
  <si>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</si>
  <si>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</si>
  <si>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</si>
  <si>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</si>
  <si>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</si>
  <si>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</si>
  <si>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</si>
  <si>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</si>
  <si>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</si>
  <si>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</si>
  <si>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</si>
  <si>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</si>
  <si>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</si>
  <si>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</si>
  <si>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</si>
  <si>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</si>
  <si>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</si>
  <si>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</si>
  <si>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</si>
  <si>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</si>
  <si>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</si>
  <si>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</si>
  <si>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</si>
  <si>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</si>
  <si>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</si>
  <si>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</si>
  <si>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</si>
  <si>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</si>
  <si>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</si>
  <si>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</si>
  <si>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</si>
  <si>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</si>
  <si>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</si>
  <si>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</si>
  <si>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</si>
  <si>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</si>
  <si>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</si>
  <si>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</si>
  <si>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</si>
  <si>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</si>
  <si>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</si>
  <si>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</si>
  <si>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</si>
  <si>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</si>
  <si>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</si>
  <si>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</si>
  <si>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</si>
  <si>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</si>
  <si>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</si>
  <si>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</si>
  <si>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</si>
  <si>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</si>
  <si>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</si>
  <si>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</si>
  <si>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</si>
  <si>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</si>
  <si>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</si>
  <si>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</si>
  <si>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</si>
  <si>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</si>
  <si>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</si>
  <si>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</si>
  <si>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</si>
  <si>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</si>
  <si>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</si>
  <si>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</si>
  <si>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</si>
  <si>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</si>
  <si>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</si>
  <si>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</si>
  <si>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</si>
  <si>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</si>
  <si>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</si>
  <si>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</si>
  <si>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</si>
  <si>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</si>
  <si>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</si>
  <si>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</si>
  <si>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</si>
  <si>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</si>
  <si>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</si>
  <si>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</si>
  <si>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</si>
  <si>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</si>
  <si>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</si>
  <si>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</si>
  <si>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</si>
  <si>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</si>
  <si>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</si>
  <si>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</si>
  <si>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</si>
  <si>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</si>
  <si>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</si>
  <si>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</si>
  <si>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</si>
  <si>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</si>
  <si>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</si>
  <si>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</si>
  <si>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</si>
  <si>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</si>
  <si>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</si>
  <si>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</si>
  <si>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</si>
  <si>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</si>
  <si>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</si>
  <si>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</si>
  <si>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</si>
  <si>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</si>
  <si>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</si>
  <si>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</si>
  <si>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</si>
  <si>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</si>
  <si>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</si>
  <si>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</si>
  <si>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</si>
  <si>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</si>
  <si>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</si>
  <si>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</si>
  <si>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</si>
  <si>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</si>
  <si>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</si>
  <si>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</si>
  <si>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</si>
  <si>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</si>
  <si>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</si>
  <si>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</si>
  <si>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</si>
  <si>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</si>
  <si>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</si>
  <si>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</si>
  <si>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</si>
  <si>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</si>
  <si>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</si>
  <si>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</si>
  <si>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</si>
  <si>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</si>
  <si>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</si>
  <si>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</si>
  <si>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</si>
  <si>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</si>
  <si>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</si>
  <si>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</si>
  <si>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</si>
  <si>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</si>
  <si>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</si>
  <si>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</si>
  <si>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</si>
  <si>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</si>
  <si>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</si>
  <si>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</si>
  <si>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</si>
  <si>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</si>
  <si>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</si>
  <si>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</si>
  <si>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</si>
  <si>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</si>
  <si>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</si>
  <si>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</si>
  <si>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</si>
  <si>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</si>
  <si>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</si>
  <si>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</si>
  <si>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</si>
  <si>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</si>
  <si>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</si>
  <si>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</si>
  <si>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</si>
  <si>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</si>
  <si>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</si>
  <si>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</si>
  <si>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</si>
  <si>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</si>
  <si>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</si>
  <si>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</si>
  <si>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</si>
  <si>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</si>
  <si>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</si>
  <si>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</si>
  <si>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</si>
  <si>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</si>
  <si>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</si>
  <si>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</si>
  <si>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</si>
  <si>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</si>
  <si>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</si>
  <si>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</si>
  <si>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</si>
  <si>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</si>
  <si>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</si>
  <si>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</si>
  <si>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</si>
  <si>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</si>
  <si>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</si>
  <si>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</si>
  <si>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</si>
  <si>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</si>
  <si>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</si>
  <si>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</si>
  <si>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</si>
  <si>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</si>
  <si>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</si>
  <si>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</si>
  <si>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</si>
  <si>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</si>
  <si>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</si>
  <si>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</si>
  <si>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</si>
  <si>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</si>
  <si>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</si>
  <si>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</si>
  <si>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</si>
  <si>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</si>
  <si>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</si>
  <si>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</si>
  <si>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</si>
  <si>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</si>
  <si>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</si>
  <si>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</si>
  <si>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</si>
  <si>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</si>
  <si>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</si>
  <si>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</si>
  <si>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</si>
  <si>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</si>
  <si>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</si>
  <si>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</si>
  <si>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</si>
  <si>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</si>
  <si>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</si>
  <si>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</si>
  <si>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</si>
  <si>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</si>
  <si>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</si>
  <si>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</si>
  <si>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</si>
  <si>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</si>
  <si>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</si>
  <si>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</si>
  <si>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</si>
  <si>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</si>
  <si>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</si>
  <si>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</si>
  <si>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</si>
  <si>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</si>
  <si>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</si>
  <si>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</si>
  <si>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</si>
  <si>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</si>
  <si>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</si>
  <si>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</si>
  <si>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</si>
  <si>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</si>
  <si>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</si>
  <si>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</si>
  <si>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</si>
  <si>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</si>
  <si>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</si>
  <si>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</si>
  <si>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</si>
  <si>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</si>
  <si>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</si>
  <si>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</si>
  <si>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</si>
  <si>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</si>
  <si>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</si>
  <si>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</si>
  <si>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</si>
  <si>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</si>
  <si>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</si>
  <si>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</si>
  <si>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</si>
  <si>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</si>
  <si>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</si>
  <si>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</si>
  <si>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</si>
  <si>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</si>
  <si>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</si>
  <si>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</si>
  <si>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</si>
  <si>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</si>
  <si>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</si>
  <si>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</si>
  <si>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</si>
  <si>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</si>
  <si>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</si>
  <si>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</si>
  <si>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</si>
  <si>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</si>
  <si>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</si>
  <si>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</si>
  <si>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</si>
  <si>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</si>
  <si>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</si>
  <si>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</si>
  <si>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</si>
  <si>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</si>
  <si>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</si>
  <si>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</si>
  <si>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</si>
  <si>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</si>
  <si>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</si>
  <si>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</si>
  <si>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</si>
  <si>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</si>
  <si>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</si>
  <si>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</si>
  <si>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</si>
  <si>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</si>
  <si>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</si>
  <si>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</si>
  <si>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</si>
  <si>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</si>
  <si>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</si>
  <si>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</si>
  <si>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</si>
  <si>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</si>
  <si>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</si>
  <si>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</si>
  <si>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</si>
  <si>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</si>
  <si>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</si>
  <si>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</si>
  <si>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</si>
  <si>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</si>
  <si>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</si>
  <si>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</si>
  <si>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</si>
  <si>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</si>
  <si>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</si>
  <si>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</si>
  <si>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</si>
  <si>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</si>
  <si>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</si>
  <si>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</si>
  <si>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</si>
  <si>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</si>
  <si>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</si>
  <si>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</si>
  <si>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</si>
  <si>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</si>
  <si>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</si>
  <si>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</si>
  <si>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</si>
  <si>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</si>
  <si>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</si>
  <si>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</si>
  <si>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</si>
  <si>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</si>
  <si>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</si>
  <si>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</si>
  <si>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</si>
  <si>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</si>
  <si>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</si>
  <si>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</si>
  <si>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</si>
  <si>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</si>
  <si>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</si>
  <si>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</si>
  <si>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</si>
  <si>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</si>
  <si>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</si>
  <si>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</si>
  <si>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</si>
  <si>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</si>
  <si>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</si>
  <si>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</si>
  <si>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</si>
  <si>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</si>
  <si>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</si>
  <si>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</si>
  <si>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</si>
  <si>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</si>
  <si>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</si>
  <si>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</si>
  <si>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</si>
  <si>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</si>
  <si>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</si>
  <si>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</si>
  <si>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</si>
  <si>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</si>
  <si>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</si>
  <si>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</si>
  <si>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</si>
  <si>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</si>
  <si>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</si>
  <si>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</si>
  <si>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</si>
  <si>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</si>
  <si>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</si>
  <si>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</si>
  <si>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</si>
  <si>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</si>
  <si>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</si>
  <si>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</si>
  <si>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</si>
  <si>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</si>
  <si>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</si>
  <si>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</si>
  <si>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</si>
  <si>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</si>
  <si>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</si>
  <si>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</si>
  <si>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</si>
  <si>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</si>
  <si>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</si>
  <si>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</si>
  <si>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</si>
  <si>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</si>
  <si>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</si>
  <si>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</si>
  <si>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</si>
  <si>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</si>
  <si>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</si>
  <si>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</si>
  <si>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</si>
  <si>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</si>
  <si>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</si>
  <si>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</si>
  <si>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</si>
  <si>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</si>
  <si>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</si>
  <si>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</si>
  <si>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</si>
  <si>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</si>
  <si>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</si>
  <si>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</si>
  <si>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</si>
  <si>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</si>
  <si>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</si>
  <si>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</si>
  <si>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</si>
  <si>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</si>
  <si>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</si>
  <si>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</si>
  <si>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</si>
  <si>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</si>
  <si>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</si>
  <si>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</si>
  <si>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</si>
  <si>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</si>
  <si>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</si>
  <si>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</si>
  <si>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</si>
  <si>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</si>
  <si>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</si>
  <si>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</si>
  <si>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</si>
  <si>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</si>
  <si>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</si>
  <si>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</si>
  <si>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</si>
  <si>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</si>
  <si>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</si>
  <si>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</si>
  <si>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</si>
  <si>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</si>
  <si>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</si>
  <si>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</si>
  <si>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</si>
  <si>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</si>
  <si>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</si>
  <si>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</si>
  <si>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</si>
  <si>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</si>
  <si>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</si>
  <si>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</si>
  <si>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</si>
  <si>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</si>
  <si>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</si>
  <si>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</si>
  <si>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</si>
  <si>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</si>
  <si>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</si>
  <si>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</si>
  <si>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</si>
  <si>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</si>
  <si>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</si>
  <si>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</si>
  <si>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</si>
  <si>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</si>
  <si>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</si>
  <si>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</si>
  <si>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</si>
  <si>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</si>
  <si>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</si>
  <si>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</si>
  <si>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</si>
  <si>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</si>
  <si>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</si>
  <si>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</si>
  <si>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</si>
  <si>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</si>
  <si>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</si>
  <si>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</si>
  <si>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</si>
  <si>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</si>
  <si>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</si>
  <si>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</si>
  <si>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</si>
  <si>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</si>
  <si>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</si>
  <si>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</si>
  <si>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</si>
  <si>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</si>
  <si>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</si>
  <si>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</si>
  <si>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</si>
  <si>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</si>
  <si>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</si>
  <si>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</si>
  <si>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</si>
  <si>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</si>
  <si>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</si>
  <si>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</si>
  <si>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</si>
  <si>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</si>
  <si>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</si>
  <si>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</si>
  <si>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</si>
  <si>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</si>
  <si>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</si>
  <si>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</si>
  <si>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</si>
  <si>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</si>
  <si>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</si>
  <si>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</si>
  <si>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</si>
  <si>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</si>
  <si>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</si>
  <si>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</si>
  <si>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</si>
  <si>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</si>
  <si>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</si>
  <si>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</si>
  <si>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</si>
  <si>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</si>
  <si>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</si>
  <si>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</si>
  <si>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</si>
  <si>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</si>
  <si>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</si>
  <si>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</si>
  <si>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</si>
  <si>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</si>
  <si>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</si>
  <si>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</si>
  <si>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</si>
  <si>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</si>
  <si>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</si>
  <si>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</si>
  <si>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</si>
  <si>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</si>
  <si>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</si>
  <si>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</si>
  <si>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</si>
  <si>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</si>
  <si>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</si>
  <si>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</si>
  <si>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</si>
  <si>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</si>
  <si>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</si>
  <si>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</si>
  <si>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</si>
  <si>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</si>
  <si>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</si>
  <si>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</si>
  <si>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</si>
  <si>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</si>
  <si>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</si>
  <si>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</si>
  <si>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</si>
  <si>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</si>
  <si>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</si>
  <si>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</si>
  <si>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</si>
  <si>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</si>
  <si>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</si>
  <si>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</si>
  <si>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</si>
  <si>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</si>
  <si>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</si>
  <si>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</si>
  <si>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</si>
  <si>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</si>
  <si>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</si>
  <si>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</si>
  <si>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</si>
  <si>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</si>
  <si>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</si>
  <si>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</si>
  <si>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</si>
  <si>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</si>
  <si>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</si>
  <si>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</si>
  <si>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</si>
  <si>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</si>
  <si>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</si>
  <si>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</si>
  <si>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</si>
  <si>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</si>
  <si>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</si>
  <si>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</si>
  <si>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</si>
  <si>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</si>
  <si>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</si>
  <si>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</si>
  <si>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</si>
  <si>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</si>
  <si>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</si>
  <si>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</si>
  <si>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</si>
  <si>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</si>
  <si>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</si>
  <si>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</si>
  <si>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</si>
  <si>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</si>
  <si>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</si>
  <si>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</si>
  <si>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</si>
  <si>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</si>
  <si>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</si>
  <si>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</si>
  <si>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</si>
  <si>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</si>
  <si>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</si>
  <si>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</si>
  <si>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</si>
  <si>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</si>
  <si>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</si>
  <si>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</si>
  <si>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</si>
  <si>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</si>
  <si>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</si>
  <si>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</si>
  <si>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</si>
  <si>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</si>
  <si>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</si>
  <si>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</si>
  <si>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</si>
  <si>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</si>
  <si>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</si>
  <si>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</si>
  <si>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</si>
  <si>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</si>
  <si>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</si>
  <si>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</si>
  <si>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</si>
  <si>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</si>
  <si>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</si>
  <si>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</si>
  <si>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</si>
  <si>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</si>
  <si>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</si>
  <si>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</si>
  <si>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</si>
  <si>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</si>
  <si>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</si>
  <si>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</si>
  <si>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</si>
  <si>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</si>
  <si>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</si>
  <si>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</si>
  <si>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</si>
  <si>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</si>
  <si>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</si>
  <si>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</si>
  <si>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</si>
  <si>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</si>
  <si>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</si>
  <si>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</si>
  <si>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</si>
  <si>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</si>
  <si>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</si>
  <si>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</si>
  <si>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</si>
  <si>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</si>
  <si>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</si>
  <si>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</si>
  <si>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</si>
  <si>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</si>
  <si>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</si>
  <si>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</si>
  <si>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</si>
  <si>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</si>
  <si>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</si>
  <si>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</si>
  <si>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</si>
  <si>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</si>
  <si>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</si>
  <si>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</si>
  <si>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</si>
  <si>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</si>
  <si>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</si>
  <si>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</si>
  <si>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</si>
  <si>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</si>
  <si>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</si>
  <si>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</si>
  <si>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</si>
  <si>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</si>
  <si>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</si>
  <si>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</si>
  <si>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</si>
  <si>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</si>
  <si>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</si>
  <si>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</si>
  <si>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</si>
  <si>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</si>
  <si>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</si>
  <si>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</si>
  <si>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</si>
  <si>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</si>
  <si>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</si>
  <si>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</si>
  <si>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</si>
  <si>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</si>
  <si>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</si>
  <si>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</si>
  <si>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</si>
  <si>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</si>
  <si>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</si>
  <si>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</si>
  <si>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</si>
  <si>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</si>
  <si>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</si>
  <si>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</si>
  <si>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</si>
  <si>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</si>
  <si>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</si>
  <si>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</si>
  <si>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</si>
  <si>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</si>
  <si>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</si>
  <si>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</si>
  <si>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</si>
  <si>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</si>
  <si>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</si>
  <si>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</si>
  <si>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</si>
  <si>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</si>
  <si>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</si>
  <si>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</si>
  <si>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</si>
  <si>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</si>
  <si>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</si>
  <si>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</si>
  <si>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</si>
  <si>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</si>
  <si>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</si>
  <si>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</si>
  <si>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</si>
  <si>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</si>
  <si>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</si>
  <si>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</si>
  <si>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</si>
  <si>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</si>
  <si>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</si>
  <si>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</si>
  <si>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</si>
  <si>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</si>
  <si>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</si>
  <si>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</si>
  <si>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</si>
  <si>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</si>
  <si>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</si>
  <si>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</si>
  <si>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</si>
  <si>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</si>
  <si>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</si>
  <si>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</si>
  <si>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</si>
  <si>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</si>
  <si>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</si>
  <si>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</si>
  <si>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</si>
  <si>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</si>
  <si>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</si>
  <si>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</si>
  <si>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</si>
  <si>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</si>
  <si>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</si>
  <si>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</si>
  <si>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</si>
  <si>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</si>
  <si>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</si>
  <si>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</si>
  <si>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</si>
  <si>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</si>
  <si>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</si>
  <si>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</si>
  <si>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</si>
  <si>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</si>
  <si>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</si>
  <si>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</si>
  <si>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</si>
  <si>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</si>
  <si>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</si>
  <si>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</si>
  <si>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</si>
  <si>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</si>
  <si>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</si>
  <si>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</si>
  <si>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</si>
  <si>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</si>
  <si>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</si>
  <si>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</si>
  <si>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</si>
  <si>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</si>
  <si>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</si>
  <si>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</si>
  <si>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</si>
  <si>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</si>
  <si>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</si>
  <si>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</si>
  <si>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</si>
  <si>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</si>
  <si>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</si>
  <si>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</si>
  <si>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</si>
  <si>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</si>
  <si>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</si>
  <si>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</si>
  <si>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</si>
  <si>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</si>
  <si>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</si>
  <si>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</si>
  <si>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</si>
  <si>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</si>
  <si>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</si>
  <si>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</si>
  <si>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</si>
  <si>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</si>
  <si>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</si>
  <si>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</si>
  <si>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</si>
  <si>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</si>
  <si>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</si>
  <si>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</si>
  <si>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</si>
  <si>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</si>
  <si>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</si>
  <si>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</si>
  <si>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</si>
  <si>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</si>
  <si>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</si>
  <si>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</si>
  <si>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</si>
  <si>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</si>
  <si>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</si>
  <si>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</si>
  <si>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</si>
  <si>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</si>
  <si>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</si>
  <si>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</si>
  <si>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</si>
  <si>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</si>
  <si>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</si>
  <si>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</si>
  <si>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</si>
  <si>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</si>
  <si>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</si>
  <si>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</si>
  <si>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</si>
  <si>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</si>
  <si>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</si>
  <si>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</si>
  <si>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</si>
  <si>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</si>
  <si>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</si>
  <si>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</si>
  <si>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</si>
  <si>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</si>
  <si>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</si>
  <si>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</si>
  <si>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</si>
  <si>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</si>
  <si>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</si>
  <si>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</si>
  <si>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</si>
  <si>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</si>
  <si>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</si>
  <si>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</si>
  <si>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</si>
  <si>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</si>
  <si>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</si>
  <si>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</si>
  <si>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</si>
  <si>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</si>
  <si>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</si>
  <si>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</si>
  <si>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</si>
  <si>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</si>
  <si>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</si>
  <si>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</si>
  <si>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</si>
  <si>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</si>
  <si>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</si>
  <si>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</si>
  <si>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</si>
  <si>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</si>
  <si>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</si>
  <si>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</si>
  <si>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</si>
  <si>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</si>
  <si>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</si>
  <si>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</si>
  <si>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</si>
  <si>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</si>
  <si>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</si>
  <si>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</si>
  <si>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</si>
  <si>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</si>
  <si>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</si>
  <si>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</si>
  <si>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</si>
  <si>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</si>
  <si>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</si>
  <si>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</si>
  <si>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</si>
  <si>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</si>
  <si>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</si>
  <si>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</si>
  <si>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</si>
  <si>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</si>
  <si>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</si>
  <si>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</si>
  <si>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</si>
  <si>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</si>
  <si>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</si>
  <si>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</si>
  <si>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</si>
  <si>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</si>
  <si>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</si>
  <si>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</si>
  <si>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</si>
  <si>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</si>
  <si>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</si>
  <si>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</si>
  <si>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</si>
  <si>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</si>
  <si>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</si>
  <si>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</si>
  <si>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</si>
  <si>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</si>
  <si>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</si>
  <si>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</si>
  <si>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</si>
  <si>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</si>
  <si>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</si>
  <si>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</si>
  <si>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</si>
  <si>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</si>
  <si>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</si>
  <si>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</si>
  <si>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</si>
  <si>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</si>
  <si>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</si>
  <si>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</si>
  <si>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</si>
  <si>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</si>
  <si>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</si>
  <si>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</si>
  <si>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</si>
  <si>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</si>
  <si>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</si>
  <si>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</si>
  <si>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</si>
  <si>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</si>
  <si>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</si>
  <si>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</si>
  <si>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</si>
  <si>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</si>
  <si>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</si>
  <si>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</si>
  <si>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</si>
  <si>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</si>
  <si>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</si>
  <si>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</si>
  <si>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</si>
  <si>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</si>
  <si>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</si>
  <si>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</si>
  <si>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</si>
  <si>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</si>
  <si>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</si>
  <si>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</si>
  <si>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</si>
  <si>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</si>
  <si>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</si>
  <si>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</si>
  <si>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</si>
  <si>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</si>
  <si>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</si>
  <si>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</si>
  <si>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</si>
  <si>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</si>
  <si>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</si>
  <si>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</si>
  <si>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</si>
  <si>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</si>
  <si>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</si>
  <si>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</si>
  <si>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</si>
  <si>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</si>
  <si>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</si>
  <si>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</si>
  <si>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</si>
  <si>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</si>
  <si>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</si>
  <si>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</si>
  <si>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</si>
  <si>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</si>
  <si>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</si>
  <si>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</si>
  <si>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</si>
  <si>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</si>
  <si>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</si>
  <si>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</si>
  <si>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</si>
  <si>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</si>
  <si>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</si>
  <si>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</si>
  <si>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</si>
  <si>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</si>
  <si>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</si>
  <si>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</si>
  <si>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</si>
  <si>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</si>
  <si>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</si>
  <si>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</si>
  <si>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</si>
  <si>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</si>
  <si>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</si>
  <si>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</si>
  <si>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</si>
  <si>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</si>
  <si>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</si>
  <si>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</si>
  <si>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</si>
  <si>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</si>
  <si>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</si>
  <si>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</si>
  <si>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</si>
  <si>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</si>
  <si>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</si>
  <si>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</si>
  <si>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</si>
  <si>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</si>
  <si>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</si>
  <si>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</si>
  <si>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</si>
  <si>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</si>
  <si>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</si>
  <si>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</si>
  <si>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</si>
  <si>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</si>
  <si>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</si>
  <si>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</si>
  <si>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</si>
  <si>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</si>
  <si>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</si>
  <si>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</si>
  <si>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</si>
  <si>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</si>
  <si>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</si>
  <si>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</si>
  <si>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</si>
  <si>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</si>
  <si>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</si>
  <si>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</si>
  <si>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</si>
  <si>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</si>
  <si>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</si>
  <si>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</si>
  <si>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</si>
  <si>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</si>
  <si>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</si>
  <si>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</si>
  <si>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</si>
  <si>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</si>
  <si>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</si>
  <si>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</si>
  <si>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</si>
  <si>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</si>
  <si>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</si>
  <si>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</si>
  <si>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</si>
  <si>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</si>
  <si>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</si>
  <si>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</si>
  <si>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</si>
  <si>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</si>
  <si>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</si>
  <si>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</si>
  <si>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</si>
  <si>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</si>
  <si>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</si>
  <si>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</si>
  <si>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</si>
  <si>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</si>
  <si>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</si>
  <si>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</si>
  <si>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</si>
  <si>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</si>
  <si>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</si>
  <si>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</si>
  <si>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</si>
  <si>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</si>
  <si>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</si>
  <si>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</si>
  <si>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</si>
  <si>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</si>
  <si>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</si>
  <si>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</si>
  <si>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</si>
  <si>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</si>
  <si>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</si>
  <si>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</si>
  <si>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</si>
  <si>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</si>
  <si>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</si>
  <si>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</si>
  <si>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</si>
  <si>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</si>
  <si>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</si>
  <si>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</si>
  <si>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</si>
  <si>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</si>
  <si>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</si>
  <si>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</si>
  <si>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</si>
  <si>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</si>
  <si>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</si>
  <si>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</si>
  <si>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</si>
  <si>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</si>
  <si>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</si>
  <si>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</si>
  <si>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</si>
  <si>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</si>
  <si>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</si>
  <si>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</si>
  <si>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</si>
  <si>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</si>
  <si>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</si>
  <si>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</si>
  <si>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</si>
  <si>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</si>
  <si>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</si>
  <si>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</si>
  <si>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</si>
  <si>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</si>
  <si>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</si>
  <si>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</si>
  <si>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</si>
  <si>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</si>
  <si>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</si>
  <si>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</si>
  <si>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</si>
  <si>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</si>
  <si>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</si>
  <si>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</si>
  <si>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</si>
  <si>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</si>
  <si>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</si>
  <si>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</si>
  <si>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</si>
  <si>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</si>
  <si>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</si>
  <si>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</si>
  <si>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</si>
  <si>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</si>
  <si>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</si>
  <si>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</si>
  <si>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</si>
  <si>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</si>
  <si>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</si>
  <si>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</si>
  <si>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</si>
  <si>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</si>
  <si>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</si>
  <si>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</si>
  <si>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</si>
  <si>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</si>
  <si>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</si>
  <si>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</si>
  <si>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</si>
  <si>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</si>
  <si>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</si>
  <si>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</si>
  <si>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</si>
  <si>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</si>
  <si>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</si>
  <si>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</si>
  <si>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</si>
  <si>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</si>
  <si>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</si>
  <si>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</si>
  <si>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</si>
  <si>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</si>
  <si>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</si>
  <si>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</si>
  <si>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</si>
  <si>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</si>
  <si>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</si>
  <si>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</si>
  <si>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</si>
  <si>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</si>
  <si>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</si>
  <si>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</si>
  <si>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</si>
  <si>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</si>
  <si>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</si>
  <si>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</si>
  <si>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</si>
  <si>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</si>
  <si>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</si>
  <si>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</si>
  <si>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</si>
  <si>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</si>
  <si>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</si>
  <si>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</si>
  <si>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</si>
  <si>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</si>
  <si>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</si>
  <si>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</si>
  <si>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</si>
  <si>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</si>
  <si>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</si>
  <si>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</si>
  <si>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</si>
  <si>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</si>
  <si>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</si>
  <si>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</si>
  <si>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</si>
  <si>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</si>
  <si>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</si>
  <si>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</si>
  <si>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</si>
  <si>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</si>
  <si>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</si>
  <si>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</si>
  <si>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</si>
  <si>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</si>
  <si>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</si>
  <si>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</si>
  <si>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</si>
  <si>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</si>
  <si>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</si>
  <si>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</si>
  <si>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</si>
  <si>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</si>
  <si>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</si>
  <si>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</si>
  <si>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</si>
  <si>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</si>
  <si>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</si>
  <si>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</si>
  <si>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</si>
  <si>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</si>
  <si>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</si>
  <si>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</si>
  <si>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</si>
  <si>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</si>
  <si>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</si>
  <si>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</si>
  <si>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</si>
  <si>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</si>
  <si>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</si>
  <si>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</si>
  <si>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</si>
  <si>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</si>
  <si>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</si>
  <si>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</si>
  <si>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</si>
  <si>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</si>
  <si>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</si>
  <si>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</si>
  <si>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</si>
  <si>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</si>
  <si>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</si>
  <si>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</si>
  <si>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</si>
  <si>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</si>
  <si>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</si>
  <si>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</si>
  <si>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</si>
  <si>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</si>
  <si>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</si>
  <si>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</si>
  <si>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</si>
  <si>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</si>
  <si>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</si>
  <si>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</si>
  <si>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</si>
  <si>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</si>
  <si>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</si>
  <si>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</si>
  <si>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</si>
  <si>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</si>
  <si>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</si>
  <si>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</si>
  <si>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</si>
  <si>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</si>
  <si>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</si>
  <si>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</si>
  <si>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</si>
  <si>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</si>
  <si>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</si>
  <si>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</si>
  <si>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</si>
  <si>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</si>
  <si>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</si>
  <si>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</si>
  <si>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</si>
  <si>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</si>
  <si>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</si>
  <si>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</si>
  <si>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</si>
  <si>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</si>
  <si>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</si>
  <si>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</si>
  <si>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</si>
  <si>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</si>
  <si>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</si>
  <si>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</si>
  <si>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</si>
  <si>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</si>
  <si>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</si>
  <si>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</si>
  <si>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</si>
  <si>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</si>
  <si>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</si>
  <si>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</si>
  <si>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</si>
  <si>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</si>
  <si>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</si>
  <si>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</si>
  <si>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</si>
  <si>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</si>
  <si>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</si>
  <si>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</si>
  <si>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</si>
  <si>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</si>
  <si>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</si>
  <si>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</si>
  <si>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</si>
  <si>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</si>
  <si>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</si>
  <si>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</si>
  <si>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</si>
  <si>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</si>
  <si>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</si>
  <si>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</si>
  <si>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</si>
  <si>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</si>
  <si>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</si>
  <si>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</si>
  <si>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</si>
  <si>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</si>
  <si>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</si>
  <si>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</si>
  <si>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</si>
  <si>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</si>
  <si>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</si>
  <si>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</si>
  <si>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</si>
  <si>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</si>
  <si>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</si>
  <si>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</si>
  <si>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</si>
  <si>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</si>
  <si>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</si>
  <si>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</si>
  <si>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</si>
  <si>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</si>
  <si>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</si>
  <si>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</si>
  <si>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</si>
  <si>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</si>
  <si>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</si>
  <si>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</si>
  <si>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</si>
  <si>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</si>
  <si>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</si>
  <si>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</si>
  <si>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</si>
  <si>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</si>
  <si>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</si>
  <si>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</si>
  <si>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</si>
  <si>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</si>
  <si>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</si>
  <si>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</si>
  <si>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</si>
  <si>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</si>
  <si>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</si>
  <si>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</si>
  <si>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</si>
  <si>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</si>
  <si>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</si>
  <si>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</si>
  <si>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</si>
  <si>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</si>
  <si>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</si>
  <si>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</si>
  <si>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</si>
  <si>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</si>
  <si>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</si>
  <si>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</si>
  <si>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</si>
  <si>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</si>
  <si>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</si>
  <si>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</si>
  <si>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</si>
  <si>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</si>
  <si>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</si>
  <si>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</si>
  <si>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</si>
  <si>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</si>
  <si>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</si>
  <si>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</si>
  <si>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</si>
  <si>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</si>
  <si>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</si>
  <si>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</si>
  <si>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</si>
  <si>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</si>
  <si>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</si>
  <si>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</si>
  <si>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</si>
  <si>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</si>
  <si>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</si>
  <si>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</si>
  <si>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</si>
  <si>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</si>
  <si>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</si>
  <si>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</si>
  <si>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</si>
  <si>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</si>
  <si>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</si>
  <si>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</si>
  <si>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</si>
  <si>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</si>
  <si>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</si>
  <si>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</si>
  <si>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</si>
  <si>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</si>
  <si>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</si>
  <si>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</si>
  <si>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</si>
  <si>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</si>
  <si>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</si>
  <si>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</si>
  <si>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</si>
  <si>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</si>
  <si>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</si>
  <si>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</si>
  <si>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</si>
  <si>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</si>
  <si>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</si>
  <si>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</si>
  <si>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</si>
  <si>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</si>
  <si>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</si>
  <si>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</si>
  <si>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</si>
  <si>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</si>
  <si>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</si>
  <si>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</si>
  <si>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</si>
  <si>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</si>
  <si>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</si>
  <si>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</si>
  <si>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</si>
  <si>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</si>
  <si>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</si>
  <si>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</si>
  <si>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</si>
  <si>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</si>
  <si>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</si>
  <si>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</si>
  <si>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</si>
  <si>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</si>
  <si>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</si>
  <si>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</si>
  <si>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</si>
  <si>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</si>
  <si>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</si>
  <si>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</si>
  <si>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</si>
  <si>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</si>
  <si>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</si>
  <si>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</si>
  <si>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</si>
  <si>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</si>
  <si>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</si>
  <si>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</si>
  <si>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</si>
  <si>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</si>
  <si>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</si>
  <si>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</si>
  <si>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</si>
  <si>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</si>
  <si>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</si>
  <si>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</si>
  <si>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</si>
  <si>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</si>
  <si>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</si>
  <si>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</si>
  <si>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</si>
  <si>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</si>
  <si>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</si>
  <si>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</si>
  <si>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</si>
  <si>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</si>
  <si>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</si>
  <si>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</si>
  <si>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</si>
  <si>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</si>
  <si>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</si>
  <si>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</si>
  <si>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</si>
  <si>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</si>
  <si>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</si>
  <si>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</si>
  <si>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</si>
  <si>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</si>
  <si>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</si>
  <si>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</si>
  <si>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</si>
  <si>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</si>
  <si>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</si>
  <si>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</si>
  <si>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</si>
  <si>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</si>
  <si>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</si>
  <si>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</si>
  <si>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</si>
  <si>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</si>
  <si>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</si>
  <si>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</si>
  <si>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</si>
  <si>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</si>
  <si>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</si>
  <si>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</si>
  <si>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</si>
  <si>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</si>
  <si>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</si>
  <si>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</si>
  <si>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</si>
  <si>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</si>
  <si>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</si>
  <si>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</si>
  <si>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</si>
  <si>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</si>
  <si>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</si>
  <si>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</si>
  <si>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</si>
  <si>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</si>
  <si>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</si>
  <si>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</si>
  <si>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</si>
  <si>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</si>
  <si>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</si>
  <si>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</si>
  <si>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</si>
  <si>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</si>
  <si>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</si>
  <si>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</si>
  <si>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</si>
  <si>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</si>
  <si>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</si>
  <si>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</si>
  <si>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</si>
  <si>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</si>
  <si>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</si>
  <si>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</si>
  <si>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</si>
  <si>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</si>
  <si>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</si>
  <si>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</si>
  <si>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</si>
  <si>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</si>
  <si>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</si>
  <si>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</si>
  <si>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</si>
  <si>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</si>
  <si>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</si>
  <si>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</si>
  <si>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</si>
  <si>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</si>
  <si>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</si>
  <si>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</si>
  <si>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</si>
  <si>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</si>
  <si>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</si>
  <si>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</si>
  <si>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</si>
  <si>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</si>
  <si>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</si>
  <si>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</si>
  <si>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</si>
  <si>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</si>
  <si>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</si>
  <si>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</si>
  <si>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</si>
  <si>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</si>
  <si>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</si>
  <si>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</si>
  <si>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</si>
  <si>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</si>
  <si>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</si>
  <si>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</si>
  <si>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</si>
  <si>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</si>
  <si>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</si>
  <si>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</si>
  <si>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</si>
  <si>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</si>
  <si>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</si>
  <si>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</si>
  <si>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</si>
  <si>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</si>
  <si>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</si>
  <si>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</si>
  <si>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</si>
  <si>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</si>
  <si>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</si>
  <si>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</si>
  <si>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</si>
  <si>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</si>
  <si>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</si>
  <si>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</si>
  <si>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</si>
  <si>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</si>
  <si>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</si>
  <si>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</si>
  <si>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</si>
  <si>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</si>
  <si>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</si>
  <si>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</si>
  <si>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</si>
  <si>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</si>
  <si>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</si>
  <si>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</si>
  <si>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</si>
  <si>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</si>
  <si>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</si>
  <si>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</si>
  <si>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</si>
  <si>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</si>
  <si>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</si>
  <si>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</si>
  <si>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</si>
  <si>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</si>
  <si>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</si>
  <si>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</si>
  <si>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</si>
  <si>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</si>
  <si>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</si>
  <si>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</si>
  <si>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</si>
  <si>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</si>
  <si>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</si>
  <si>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</si>
  <si>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</si>
  <si>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</si>
  <si>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</si>
  <si>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</si>
  <si>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</si>
  <si>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</si>
  <si>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</si>
  <si>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</si>
  <si>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</si>
  <si>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</si>
  <si>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</si>
  <si>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</si>
  <si>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</si>
  <si>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</si>
  <si>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</si>
  <si>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</si>
  <si>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</si>
  <si>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</si>
  <si>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</si>
  <si>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</si>
  <si>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</si>
  <si>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</si>
  <si>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</si>
  <si>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</si>
  <si>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</si>
  <si>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</si>
  <si>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</si>
  <si>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</si>
  <si>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</si>
  <si>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</si>
  <si>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</si>
  <si>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</si>
  <si>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</si>
  <si>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</si>
  <si>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</si>
  <si>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</si>
  <si>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</si>
  <si>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</si>
  <si>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</si>
  <si>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</si>
  <si>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</si>
  <si>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</si>
  <si>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</si>
  <si>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</si>
  <si>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</si>
  <si>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</si>
  <si>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</si>
  <si>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</si>
  <si>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</si>
  <si>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</si>
  <si>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</si>
  <si>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</si>
  <si>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</si>
  <si>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</si>
  <si>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</si>
  <si>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</si>
  <si>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</si>
  <si>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</si>
  <si>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</si>
  <si>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</si>
  <si>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</si>
  <si>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</si>
  <si>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</si>
  <si>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</si>
  <si>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</si>
  <si>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</si>
  <si>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</si>
  <si>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</si>
  <si>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</si>
  <si>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</si>
  <si>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</si>
  <si>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</si>
  <si>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</si>
  <si>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</si>
  <si>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</si>
  <si>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</si>
  <si>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</si>
  <si>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</si>
  <si>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</si>
  <si>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</si>
  <si>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</si>
  <si>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</si>
  <si>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</si>
  <si>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</si>
  <si>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</si>
  <si>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</si>
  <si>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</si>
  <si>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</si>
  <si>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</si>
  <si>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</si>
  <si>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</si>
  <si>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</si>
  <si>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</si>
  <si>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</si>
  <si>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</si>
  <si>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</si>
  <si>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</si>
  <si>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</si>
  <si>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</si>
  <si>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</si>
  <si>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</si>
  <si>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</si>
  <si>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</si>
  <si>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</si>
  <si>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</si>
  <si>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</si>
  <si>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</si>
  <si>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</si>
  <si>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</si>
  <si>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</si>
  <si>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</si>
  <si>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</si>
  <si>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</si>
  <si>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</si>
  <si>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</si>
  <si>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</si>
  <si>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</si>
  <si>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</si>
  <si>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</si>
  <si>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</si>
  <si>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</si>
  <si>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</si>
  <si>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</si>
  <si>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</si>
  <si>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</si>
  <si>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</si>
  <si>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</si>
  <si>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</si>
  <si>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</si>
  <si>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</si>
  <si>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</si>
  <si>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</si>
  <si>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</si>
  <si>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</si>
  <si>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</si>
  <si>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</si>
  <si>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</si>
  <si>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</si>
  <si>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</si>
  <si>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</si>
  <si>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</si>
  <si>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</si>
  <si>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</si>
  <si>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</si>
  <si>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</si>
  <si>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</si>
  <si>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</si>
  <si>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</si>
  <si>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</si>
  <si>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</si>
  <si>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</si>
  <si>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</si>
  <si>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</si>
  <si>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</si>
  <si>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</si>
  <si>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</si>
  <si>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</si>
  <si>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</si>
  <si>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</si>
  <si>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</si>
  <si>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</si>
  <si>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</si>
  <si>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</si>
  <si>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</si>
  <si>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</si>
  <si>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</si>
  <si>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</si>
  <si>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</si>
  <si>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</si>
  <si>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</si>
  <si>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</si>
  <si>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</si>
  <si>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</si>
  <si>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</si>
  <si>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</si>
  <si>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</si>
  <si>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</si>
  <si>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</si>
  <si>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</si>
  <si>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</si>
  <si>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</si>
  <si>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</si>
  <si>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</si>
  <si>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</si>
  <si>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</si>
  <si>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</si>
  <si>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</si>
  <si>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</si>
  <si>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</si>
  <si>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</si>
  <si>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</si>
  <si>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</si>
  <si>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</si>
  <si>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</si>
  <si>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</si>
  <si>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</si>
  <si>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</si>
  <si>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</si>
  <si>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</si>
  <si>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</si>
  <si>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</si>
  <si>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</si>
  <si>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</si>
  <si>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</si>
  <si>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</si>
  <si>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</si>
  <si>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</si>
  <si>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</si>
  <si>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</si>
  <si>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</si>
  <si>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</si>
  <si>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</si>
  <si>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</si>
  <si>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</si>
  <si>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</si>
  <si>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</si>
  <si>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</si>
  <si>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</si>
  <si>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</si>
  <si>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</si>
  <si>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</si>
  <si>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</si>
  <si>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</si>
  <si>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</si>
  <si>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</si>
  <si>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</si>
  <si>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</si>
  <si>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</si>
  <si>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</si>
  <si>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</si>
  <si>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</si>
  <si>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</si>
  <si>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</si>
  <si>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</si>
  <si>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</si>
  <si>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</si>
  <si>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</si>
  <si>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</si>
  <si>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</si>
  <si>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</si>
  <si>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</si>
  <si>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</si>
  <si>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</si>
  <si>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</si>
  <si>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</si>
  <si>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</si>
  <si>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</si>
  <si>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</si>
  <si>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</si>
  <si>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</si>
  <si>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</si>
  <si>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</si>
  <si>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</si>
  <si>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</si>
  <si>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</si>
  <si>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</si>
  <si>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</si>
  <si>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</si>
  <si>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</si>
  <si>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</si>
  <si>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</si>
  <si>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</si>
  <si>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</si>
  <si>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</si>
  <si>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</si>
  <si>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</si>
  <si>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</si>
  <si>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</si>
  <si>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</si>
  <si>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</si>
  <si>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</si>
  <si>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</si>
  <si>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</si>
  <si>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</si>
  <si>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</si>
  <si>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</si>
  <si>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</si>
  <si>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</si>
  <si>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</si>
  <si>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</si>
  <si>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</si>
  <si>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</si>
  <si>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</si>
  <si>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</si>
  <si>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</si>
  <si>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</si>
  <si>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</si>
  <si>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</si>
  <si>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</si>
  <si>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</si>
  <si>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</si>
  <si>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</si>
  <si>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</si>
  <si>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</si>
  <si>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</si>
  <si>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</si>
  <si>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</si>
  <si>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</si>
  <si>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</si>
  <si>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</si>
  <si>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</si>
  <si>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</si>
  <si>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</si>
  <si>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</si>
  <si>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</si>
  <si>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</si>
  <si>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</si>
  <si>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</si>
  <si>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</si>
  <si>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</si>
  <si>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</si>
  <si>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</si>
  <si>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</si>
  <si>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</si>
  <si>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</si>
  <si>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</si>
  <si>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</si>
  <si>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</si>
  <si>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</si>
  <si>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</si>
  <si>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</si>
  <si>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</si>
  <si>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</si>
  <si>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</si>
  <si>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</si>
  <si>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</si>
  <si>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</si>
  <si>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</si>
  <si>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</si>
  <si>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</si>
  <si>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</si>
  <si>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</si>
  <si>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</si>
  <si>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</si>
  <si>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</si>
  <si>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</si>
  <si>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</si>
  <si>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</si>
  <si>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</si>
  <si>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</si>
  <si>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</si>
  <si>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</si>
  <si>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</si>
  <si>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</si>
  <si>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</si>
  <si>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</si>
  <si>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</si>
  <si>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</si>
  <si>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</si>
  <si>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</si>
  <si>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</si>
  <si>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</si>
  <si>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</si>
  <si>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</si>
  <si>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</si>
  <si>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</si>
  <si>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</si>
  <si>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</si>
  <si>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</si>
  <si>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</si>
  <si>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</si>
  <si>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</si>
  <si>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</si>
  <si>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</si>
  <si>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</si>
  <si>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</si>
  <si>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</si>
  <si>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</si>
  <si>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</si>
  <si>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</si>
  <si>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</si>
  <si>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</si>
  <si>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</si>
  <si>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</si>
  <si>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</si>
  <si>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</si>
  <si>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</si>
  <si>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</si>
  <si>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</si>
  <si>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</si>
  <si>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</si>
  <si>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</si>
  <si>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</si>
  <si>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</si>
  <si>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</si>
  <si>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</si>
  <si>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</si>
  <si>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</si>
  <si>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</si>
  <si>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</si>
  <si>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</si>
  <si>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</si>
  <si>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</si>
  <si>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</si>
  <si>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</si>
  <si>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</si>
  <si>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</si>
  <si>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</si>
  <si>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</si>
  <si>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</si>
  <si>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</si>
  <si>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</si>
  <si>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</si>
  <si>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</si>
  <si>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</si>
  <si>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</si>
  <si>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</si>
  <si>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</si>
  <si>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</si>
  <si>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</si>
  <si>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</si>
  <si>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</si>
  <si>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</si>
  <si>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</si>
  <si>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</si>
  <si>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</si>
  <si>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</si>
  <si>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</si>
  <si>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</si>
  <si>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</si>
  <si>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</si>
  <si>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</si>
  <si>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</si>
  <si>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</si>
  <si>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</si>
  <si>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</si>
  <si>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</si>
  <si>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</si>
  <si>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</si>
  <si>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</si>
  <si>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</si>
  <si>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</si>
  <si>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</si>
  <si>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</si>
  <si>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</si>
  <si>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</si>
  <si>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</si>
  <si>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</si>
  <si>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</si>
  <si>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</si>
  <si>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</si>
  <si>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</si>
  <si>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</si>
  <si>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</si>
  <si>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</si>
  <si>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</si>
  <si>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</si>
  <si>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</si>
  <si>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</si>
  <si>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</si>
  <si>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</si>
  <si>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</si>
  <si>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</si>
  <si>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</si>
  <si>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</si>
  <si>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</si>
  <si>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</si>
  <si>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</si>
  <si>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</si>
  <si>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</si>
  <si>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</si>
  <si>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</si>
  <si>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</si>
  <si>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</si>
  <si>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</si>
  <si>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</si>
  <si>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</si>
  <si>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</si>
  <si>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</si>
  <si>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</si>
  <si>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</si>
  <si>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</si>
  <si>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</si>
  <si>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</si>
  <si>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</si>
  <si>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</si>
  <si>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</si>
  <si>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</si>
  <si>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</si>
  <si>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</si>
  <si>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</si>
  <si>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</si>
  <si>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</si>
  <si>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</si>
  <si>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</si>
  <si>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</si>
  <si>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</si>
  <si>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</si>
  <si>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</si>
  <si>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</si>
  <si>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</si>
  <si>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</si>
  <si>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</si>
  <si>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</si>
  <si>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</si>
  <si>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</si>
  <si>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</si>
  <si>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</si>
  <si>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</si>
  <si>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</si>
  <si>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</si>
  <si>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</si>
  <si>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</si>
  <si>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</si>
  <si>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</si>
  <si>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</si>
  <si>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</si>
  <si>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</si>
  <si>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</si>
  <si>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</si>
  <si>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</si>
  <si>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</si>
  <si>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</si>
  <si>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</si>
  <si>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</si>
  <si>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</si>
  <si>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</si>
  <si>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</si>
  <si>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</si>
  <si>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</si>
  <si>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</si>
  <si>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</si>
  <si>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</si>
  <si>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</si>
  <si>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</si>
  <si>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</si>
  <si>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</si>
  <si>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</si>
  <si>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</si>
  <si>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</si>
  <si>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</si>
  <si>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</si>
  <si>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</si>
  <si>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</si>
  <si>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</si>
  <si>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</si>
  <si>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</si>
  <si>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</si>
  <si>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</si>
  <si>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</si>
  <si>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</si>
  <si>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</si>
  <si>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</si>
  <si>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</si>
  <si>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</si>
  <si>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</si>
  <si>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</si>
  <si>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</si>
  <si>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</si>
  <si>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</si>
  <si>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</si>
  <si>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</si>
  <si>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</si>
  <si>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</si>
  <si>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</si>
  <si>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</si>
  <si>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</si>
  <si>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</si>
  <si>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</si>
  <si>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</si>
  <si>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</si>
  <si>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</si>
  <si>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</si>
  <si>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</si>
  <si>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</si>
  <si>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</si>
  <si>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</si>
  <si>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</si>
  <si>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</si>
  <si>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</si>
  <si>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</si>
  <si>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</si>
  <si>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</si>
  <si>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</si>
  <si>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</si>
  <si>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</si>
  <si>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</si>
  <si>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</si>
  <si>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</si>
  <si>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</si>
  <si>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</si>
  <si>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</si>
  <si>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</si>
  <si>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</si>
  <si>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</si>
  <si>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</si>
  <si>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</si>
  <si>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</si>
  <si>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</si>
  <si>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</si>
  <si>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</si>
  <si>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</si>
  <si>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</si>
  <si>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</si>
  <si>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</si>
  <si>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</si>
  <si>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</si>
  <si>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</si>
  <si>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</si>
  <si>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</si>
  <si>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</si>
  <si>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</si>
  <si>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</si>
  <si>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</si>
  <si>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</si>
  <si>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</si>
  <si>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</si>
  <si>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</si>
  <si>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</si>
  <si>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</si>
  <si>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</si>
  <si>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</si>
  <si>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</si>
  <si>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</si>
  <si>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</si>
  <si>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</si>
  <si>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</si>
  <si>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</si>
  <si>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</si>
  <si>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</si>
  <si>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</si>
  <si>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</si>
  <si>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</si>
  <si>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</si>
  <si>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</si>
  <si>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</si>
  <si>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</si>
  <si>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</si>
  <si>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</si>
  <si>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</si>
  <si>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</si>
  <si>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</si>
  <si>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</si>
  <si>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</si>
  <si>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</si>
  <si>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</si>
  <si>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</si>
  <si>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</si>
  <si>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</si>
  <si>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</si>
  <si>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</si>
  <si>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</si>
  <si>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</si>
  <si>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</si>
  <si>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</si>
  <si>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</si>
  <si>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</si>
  <si>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</si>
  <si>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</si>
  <si>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</si>
  <si>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</si>
  <si>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</si>
  <si>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</si>
  <si>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</si>
  <si>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</si>
  <si>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</si>
  <si>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</si>
  <si>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</si>
  <si>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</si>
  <si>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</si>
  <si>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</si>
  <si>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</si>
  <si>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</si>
  <si>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</si>
  <si>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</si>
  <si>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</si>
  <si>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</si>
  <si>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</si>
  <si>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</si>
  <si>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</si>
  <si>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</si>
  <si>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</si>
  <si>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</si>
  <si>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</si>
  <si>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</si>
  <si>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</si>
  <si>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</si>
  <si>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</si>
  <si>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</si>
  <si>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</si>
  <si>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</si>
  <si>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</si>
  <si>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</si>
  <si>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</si>
  <si>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</si>
  <si>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</si>
  <si>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</si>
  <si>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</si>
  <si>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</si>
  <si>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</si>
  <si>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</si>
  <si>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</si>
  <si>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</si>
  <si>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</si>
  <si>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</si>
  <si>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</si>
  <si>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</si>
  <si>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</si>
  <si>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</si>
  <si>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</si>
  <si>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</si>
  <si>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</si>
  <si>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</si>
  <si>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</si>
  <si>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</si>
  <si>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</si>
  <si>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</si>
  <si>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</si>
  <si>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</si>
  <si>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</si>
  <si>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</si>
  <si>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</si>
  <si>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</si>
  <si>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</si>
  <si>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</si>
  <si>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</si>
  <si>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</si>
  <si>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</si>
  <si>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</si>
  <si>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</si>
  <si>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</si>
  <si>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</si>
  <si>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</si>
  <si>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</si>
  <si>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</si>
  <si>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</si>
  <si>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</si>
  <si>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</si>
  <si>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</si>
  <si>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</si>
  <si>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</si>
  <si>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</si>
  <si>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</si>
  <si>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</si>
  <si>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</si>
  <si>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</si>
  <si>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</si>
  <si>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</si>
  <si>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</si>
  <si>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</si>
  <si>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</si>
  <si>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</si>
  <si>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</si>
  <si>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</si>
  <si>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</si>
  <si>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</si>
  <si>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</si>
  <si>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</si>
  <si>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</si>
  <si>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</si>
  <si>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</si>
  <si>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</si>
  <si>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</si>
  <si>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</si>
  <si>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</si>
  <si>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</si>
  <si>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</si>
  <si>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</si>
  <si>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</si>
  <si>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</si>
  <si>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</si>
  <si>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</si>
  <si>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</si>
  <si>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</si>
  <si>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</si>
  <si>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</si>
  <si>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</si>
  <si>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</si>
  <si>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</si>
  <si>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</si>
  <si>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</si>
  <si>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</si>
  <si>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</si>
  <si>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</si>
  <si>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</si>
  <si>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</si>
  <si>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</si>
  <si>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</si>
  <si>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</si>
  <si>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</si>
  <si>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</si>
  <si>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</si>
  <si>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</si>
  <si>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</si>
  <si>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</si>
  <si>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</si>
  <si>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</si>
  <si>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</si>
  <si>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</si>
  <si>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</si>
  <si>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</si>
  <si>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</si>
  <si>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</si>
  <si>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</si>
  <si>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</si>
  <si>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</si>
  <si>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</si>
  <si>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</si>
  <si>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</si>
  <si>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</si>
  <si>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</si>
  <si>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</si>
  <si>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</si>
  <si>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</si>
  <si>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</si>
  <si>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</si>
  <si>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</si>
  <si>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</si>
  <si>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</si>
  <si>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</si>
  <si>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</si>
  <si>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</si>
  <si>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</si>
  <si>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</si>
  <si>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</si>
  <si>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</si>
  <si>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</si>
  <si>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</si>
  <si>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</si>
  <si>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</si>
  <si>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</si>
  <si>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</si>
  <si>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</si>
  <si>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</si>
  <si>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</si>
  <si>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</si>
  <si>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</si>
  <si>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</si>
  <si>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</si>
  <si>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</si>
  <si>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</si>
  <si>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</si>
  <si>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</si>
  <si>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</si>
  <si>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</si>
  <si>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</si>
  <si>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</si>
  <si>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</si>
  <si>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</si>
  <si>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</si>
  <si>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</si>
  <si>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</si>
  <si>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</si>
  <si>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</si>
  <si>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</si>
  <si>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</si>
  <si>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</si>
  <si>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</si>
  <si>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</si>
  <si>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</si>
  <si>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</si>
  <si>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</si>
  <si>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</si>
  <si>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</si>
  <si>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</si>
  <si>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</si>
  <si>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</si>
  <si>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</si>
  <si>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</si>
  <si>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</si>
  <si>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</si>
  <si>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</si>
  <si>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</si>
  <si>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</si>
  <si>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</si>
  <si>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</si>
  <si>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</si>
  <si>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</si>
  <si>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</si>
  <si>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</si>
  <si>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</si>
  <si>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</si>
  <si>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</si>
  <si>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</si>
  <si>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</si>
  <si>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</si>
  <si>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</si>
  <si>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</si>
  <si>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</si>
  <si>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</si>
  <si>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</si>
  <si>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</si>
  <si>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</si>
  <si>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</si>
  <si>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</si>
  <si>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</si>
  <si>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</si>
  <si>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</si>
  <si>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</si>
  <si>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</si>
  <si>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</si>
  <si>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</si>
  <si>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</si>
  <si>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</si>
  <si>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</si>
  <si>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</si>
  <si>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</si>
  <si>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</si>
  <si>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</si>
  <si>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</si>
  <si>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</si>
  <si>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</si>
  <si>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</si>
  <si>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</si>
  <si>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</si>
  <si>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</si>
  <si>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</si>
  <si>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</si>
  <si>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</si>
  <si>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</si>
  <si>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</si>
  <si>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</si>
  <si>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</si>
  <si>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</si>
  <si>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</si>
  <si>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</si>
  <si>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</si>
  <si>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</si>
  <si>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</si>
  <si>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</si>
  <si>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</si>
  <si>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</si>
  <si>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</si>
  <si>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</si>
  <si>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</si>
  <si>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</si>
  <si>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</si>
  <si>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</si>
  <si>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</si>
  <si>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</si>
  <si>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</si>
  <si>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</si>
  <si>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</si>
  <si>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</si>
  <si>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</si>
  <si>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</si>
  <si>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</si>
  <si>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</si>
  <si>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</si>
  <si>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</si>
  <si>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</si>
  <si>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</si>
  <si>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</si>
  <si>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</si>
  <si>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</si>
  <si>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</si>
  <si>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</si>
  <si>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</si>
  <si>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</si>
  <si>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</si>
  <si>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</si>
  <si>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</si>
  <si>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</si>
  <si>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</si>
  <si>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</si>
  <si>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</si>
  <si>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</si>
  <si>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</si>
  <si>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</si>
  <si>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</si>
  <si>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</si>
  <si>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</si>
  <si>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</si>
  <si>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</si>
  <si>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</si>
  <si>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</si>
  <si>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</si>
  <si>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</si>
  <si>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</si>
  <si>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</si>
  <si>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</si>
  <si>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</si>
  <si>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</si>
  <si>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</si>
  <si>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</si>
  <si>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</si>
  <si>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</si>
  <si>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</si>
  <si>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</si>
  <si>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</si>
  <si>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</si>
  <si>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</si>
  <si>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</si>
  <si>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</si>
  <si>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</si>
  <si>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</si>
  <si>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</si>
  <si>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</si>
  <si>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</si>
  <si>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</si>
  <si>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</si>
  <si>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</si>
  <si>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</si>
  <si>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</si>
  <si>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</si>
  <si>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</si>
  <si>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</si>
  <si>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</si>
  <si>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</si>
  <si>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</si>
  <si>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</si>
  <si>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</si>
  <si>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</si>
  <si>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</si>
  <si>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</si>
  <si>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</si>
  <si>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</si>
  <si>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</si>
  <si>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</si>
  <si>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</si>
  <si>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</si>
  <si>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</si>
  <si>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</si>
  <si>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</si>
  <si>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</si>
  <si>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</si>
  <si>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</si>
  <si>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</si>
  <si>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</si>
  <si>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</si>
  <si>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</si>
  <si>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</si>
  <si>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</si>
  <si>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</si>
  <si>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</si>
  <si>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</si>
  <si>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</si>
  <si>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</si>
  <si>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</si>
  <si>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</si>
  <si>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</si>
  <si>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</si>
  <si>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</si>
  <si>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</si>
  <si>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</si>
  <si>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</si>
  <si>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</si>
  <si>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</si>
  <si>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</si>
  <si>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</si>
  <si>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</si>
  <si>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</si>
  <si>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</si>
  <si>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</si>
  <si>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</si>
  <si>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</si>
  <si>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</si>
  <si>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</si>
  <si>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</si>
  <si>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</si>
  <si>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</si>
  <si>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</si>
  <si>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</si>
  <si>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</si>
  <si>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</si>
  <si>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</si>
  <si>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</si>
  <si>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</si>
  <si>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</si>
  <si>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</si>
  <si>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</si>
  <si>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</si>
  <si>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</si>
  <si>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</si>
  <si>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</si>
  <si>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</si>
  <si>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</si>
  <si>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</si>
  <si>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</si>
  <si>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</si>
  <si>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</si>
  <si>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</si>
  <si>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</si>
  <si>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</si>
  <si>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</si>
  <si>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</si>
  <si>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</si>
  <si>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</si>
  <si>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</si>
  <si>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</si>
  <si>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</si>
  <si>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</si>
  <si>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</si>
  <si>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</si>
  <si>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</si>
  <si>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</si>
  <si>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</si>
  <si>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</si>
  <si>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</si>
  <si>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</si>
  <si>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</si>
  <si>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</si>
  <si>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</si>
  <si>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</si>
  <si>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</si>
  <si>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</si>
  <si>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</si>
  <si>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</si>
  <si>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</si>
  <si>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</si>
  <si>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</si>
  <si>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</si>
  <si>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</si>
  <si>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</si>
  <si>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</si>
  <si>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</si>
  <si>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</si>
  <si>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</si>
  <si>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</si>
  <si>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</si>
  <si>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</si>
  <si>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</si>
  <si>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</si>
  <si>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</si>
  <si>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</si>
  <si>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</si>
  <si>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</si>
  <si>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</si>
  <si>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</si>
  <si>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</si>
  <si>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</si>
  <si>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</si>
  <si>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</si>
  <si>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</si>
  <si>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</si>
  <si>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</si>
  <si>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</si>
  <si>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</si>
  <si>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</si>
  <si>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</si>
  <si>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</si>
  <si>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</si>
  <si>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</si>
  <si>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</si>
  <si>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</si>
  <si>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</si>
  <si>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</si>
  <si>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</si>
  <si>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</si>
  <si>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</si>
  <si>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</si>
  <si>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</si>
  <si>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</si>
  <si>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</si>
  <si>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</si>
  <si>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</si>
  <si>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</si>
  <si>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</si>
  <si>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</si>
  <si>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</si>
  <si>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</si>
  <si>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</si>
  <si>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</si>
  <si>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</si>
  <si>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</si>
  <si>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</si>
  <si>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</si>
  <si>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</si>
  <si>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</si>
  <si>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</si>
  <si>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</si>
  <si>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</si>
  <si>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</si>
  <si>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</si>
  <si>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</si>
  <si>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</si>
  <si>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</si>
  <si>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</si>
  <si>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</si>
  <si>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</si>
  <si>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</si>
  <si>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</si>
  <si>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</si>
  <si>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</si>
  <si>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</si>
  <si>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</si>
  <si>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</si>
  <si>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</si>
  <si>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</si>
  <si>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</si>
  <si>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</si>
  <si>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</si>
  <si>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</si>
  <si>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</si>
  <si>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</si>
  <si>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</si>
  <si>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</si>
  <si>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</si>
  <si>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</si>
  <si>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</si>
  <si>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</si>
  <si>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</si>
  <si>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</si>
  <si>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</si>
  <si>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</si>
  <si>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</si>
  <si>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</si>
  <si>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</si>
  <si>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</si>
  <si>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</si>
  <si>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</si>
  <si>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</si>
  <si>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</si>
  <si>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</si>
  <si>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</si>
  <si>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</si>
  <si>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</si>
  <si>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</si>
  <si>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</si>
  <si>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</si>
  <si>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</si>
  <si>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</si>
  <si>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</si>
  <si>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</si>
  <si>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</si>
  <si>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</si>
  <si>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</si>
  <si>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</si>
  <si>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</si>
  <si>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</si>
  <si>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</si>
  <si>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</si>
  <si>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</si>
  <si>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</si>
  <si>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</si>
  <si>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</si>
  <si>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</si>
  <si>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</si>
  <si>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</si>
  <si>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</si>
  <si>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</si>
  <si>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</si>
  <si>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</si>
  <si>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</si>
  <si>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</si>
  <si>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</si>
  <si>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</si>
  <si>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</si>
  <si>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</si>
  <si>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</si>
  <si>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</si>
  <si>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</si>
  <si>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</si>
  <si>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</si>
  <si>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</si>
  <si>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</si>
  <si>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</si>
  <si>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</si>
  <si>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</si>
  <si>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</si>
  <si>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</si>
  <si>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</si>
  <si>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</si>
  <si>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</si>
  <si>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</si>
  <si>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</si>
  <si>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</si>
  <si>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</si>
  <si>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</si>
  <si>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</si>
  <si>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</si>
  <si>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</si>
  <si>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</si>
  <si>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</si>
  <si>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</si>
  <si>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</si>
  <si>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</si>
  <si>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</si>
  <si>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</si>
  <si>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</si>
  <si>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</si>
  <si>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</si>
  <si>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</si>
  <si>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</si>
  <si>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</si>
  <si>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</si>
  <si>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</si>
  <si>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</si>
  <si>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</si>
  <si>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</si>
  <si>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</si>
  <si>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</si>
  <si>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</si>
  <si>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</si>
  <si>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</si>
  <si>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</si>
  <si>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</si>
  <si>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</si>
  <si>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</si>
  <si>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</si>
  <si>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</si>
  <si>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</si>
  <si>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</si>
  <si>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</si>
  <si>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</si>
  <si>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</si>
  <si>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</si>
  <si>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</si>
  <si>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</si>
  <si>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</si>
  <si>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</si>
  <si>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</si>
  <si>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</si>
  <si>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</si>
  <si>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</si>
  <si>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</si>
  <si>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</si>
  <si>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</si>
  <si>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</si>
  <si>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</si>
  <si>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</si>
  <si>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</si>
  <si>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</si>
  <si>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</si>
  <si>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</si>
  <si>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</si>
  <si>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</si>
  <si>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</si>
  <si>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</si>
  <si>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</si>
  <si>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</si>
  <si>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</si>
  <si>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</si>
  <si>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</si>
  <si>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</si>
  <si>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</si>
  <si>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</si>
  <si>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</si>
  <si>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</si>
  <si>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</si>
  <si>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</si>
  <si>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</si>
  <si>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</si>
  <si>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</si>
  <si>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</si>
  <si>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</si>
  <si>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</si>
  <si>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</si>
  <si>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</si>
  <si>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</si>
  <si>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</si>
  <si>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</si>
  <si>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</si>
  <si>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</si>
  <si>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</si>
  <si>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</si>
  <si>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</si>
  <si>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</si>
  <si>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</si>
  <si>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</si>
  <si>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</si>
  <si>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</si>
  <si>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</si>
  <si>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</si>
  <si>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</si>
  <si>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</si>
  <si>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</si>
  <si>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</si>
  <si>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</si>
  <si>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</si>
  <si>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</si>
  <si>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</si>
  <si>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</si>
  <si>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</si>
  <si>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</si>
  <si>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</si>
  <si>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</si>
  <si>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</si>
  <si>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</si>
  <si>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</si>
  <si>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</si>
  <si>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</si>
  <si>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</si>
  <si>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</si>
  <si>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</si>
  <si>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</si>
  <si>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</si>
  <si>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</si>
  <si>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</si>
  <si>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</si>
  <si>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</si>
  <si>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</si>
  <si>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</si>
  <si>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</si>
  <si>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</si>
  <si>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</si>
  <si>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</si>
  <si>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</si>
  <si>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</si>
  <si>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</si>
  <si>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</si>
  <si>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</si>
  <si>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</si>
  <si>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</si>
  <si>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</si>
  <si>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</si>
  <si>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</si>
  <si>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</si>
  <si>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</si>
  <si>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</si>
  <si>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</si>
  <si>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</si>
  <si>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</si>
  <si>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</si>
  <si>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</si>
  <si>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</si>
  <si>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</si>
  <si>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</si>
  <si>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</si>
  <si>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</si>
  <si>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</si>
  <si>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</si>
  <si>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</si>
  <si>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</si>
  <si>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</si>
  <si>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</si>
  <si>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</si>
  <si>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</si>
  <si>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</si>
  <si>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</si>
  <si>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</si>
  <si>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</si>
  <si>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</si>
  <si>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</si>
  <si>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</si>
  <si>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</si>
  <si>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</si>
  <si>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</si>
  <si>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</si>
  <si>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</si>
  <si>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</si>
  <si>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</si>
  <si>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</si>
  <si>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</si>
  <si>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</si>
  <si>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</si>
  <si>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</si>
  <si>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</si>
  <si>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</si>
  <si>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</si>
  <si>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</si>
  <si>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</si>
  <si>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</si>
  <si>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</si>
  <si>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</si>
  <si>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</si>
  <si>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</si>
  <si>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</si>
  <si>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</si>
  <si>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</si>
  <si>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</si>
  <si>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</si>
  <si>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</si>
  <si>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</si>
  <si>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</si>
  <si>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</si>
  <si>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</si>
  <si>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</si>
  <si>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</si>
  <si>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</si>
  <si>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</si>
  <si>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</si>
  <si>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</si>
  <si>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</si>
  <si>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</si>
  <si>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</si>
  <si>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</si>
  <si>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</si>
  <si>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</si>
  <si>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</si>
  <si>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</si>
  <si>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</si>
  <si>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</si>
  <si>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</si>
  <si>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</si>
  <si>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</si>
  <si>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</si>
  <si>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</si>
  <si>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</si>
  <si>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</si>
  <si>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</si>
  <si>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</si>
  <si>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</si>
  <si>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</si>
  <si>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</si>
  <si>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</si>
  <si>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</si>
  <si>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</si>
  <si>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</si>
  <si>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</si>
  <si>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</si>
  <si>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</si>
  <si>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</si>
  <si>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</si>
  <si>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</si>
  <si>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</si>
  <si>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</si>
  <si>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</si>
  <si>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</si>
  <si>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</si>
  <si>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</si>
  <si>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</si>
  <si>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</si>
  <si>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</si>
  <si>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</si>
  <si>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</si>
  <si>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</si>
  <si>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</si>
  <si>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</si>
  <si>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</si>
  <si>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</si>
  <si>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</si>
  <si>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</si>
  <si>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</si>
  <si>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</si>
  <si>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</si>
  <si>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</si>
  <si>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</si>
  <si>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</si>
  <si>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</si>
  <si>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</si>
  <si>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</si>
  <si>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</si>
  <si>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</si>
  <si>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</si>
  <si>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</si>
  <si>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</si>
  <si>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</si>
  <si>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</si>
  <si>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</si>
  <si>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</si>
  <si>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</si>
  <si>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</si>
  <si>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</si>
  <si>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</si>
  <si>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</si>
  <si>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</si>
  <si>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</si>
  <si>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</si>
  <si>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</si>
  <si>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</si>
  <si>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</si>
  <si>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</si>
  <si>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</si>
  <si>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</si>
  <si>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</si>
  <si>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</si>
  <si>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</si>
  <si>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</si>
  <si>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</si>
  <si>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</si>
  <si>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</si>
  <si>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</si>
  <si>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</si>
  <si>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</si>
  <si>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</si>
  <si>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</si>
  <si>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</si>
  <si>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</si>
  <si>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</si>
  <si>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</si>
  <si>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</si>
  <si>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</si>
  <si>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</si>
  <si>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</si>
  <si>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</si>
  <si>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</si>
  <si>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</si>
  <si>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</si>
  <si>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</si>
  <si>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</si>
  <si>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</si>
  <si>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</si>
  <si>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</si>
  <si>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</si>
  <si>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</si>
  <si>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</si>
  <si>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</si>
  <si>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</si>
  <si>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</si>
  <si>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</si>
  <si>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</si>
  <si>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</si>
  <si>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</si>
  <si>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</si>
  <si>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</si>
  <si>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</si>
  <si>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</si>
  <si>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</si>
  <si>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</si>
  <si>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</si>
  <si>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</si>
  <si>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</si>
  <si>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</si>
  <si>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</si>
  <si>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</si>
  <si>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</si>
  <si>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</si>
  <si>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</si>
  <si>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</si>
  <si>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</si>
  <si>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</si>
  <si>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</si>
  <si>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</si>
  <si>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</si>
  <si>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</si>
  <si>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</si>
  <si>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</si>
  <si>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</si>
  <si>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</si>
  <si>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</si>
  <si>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</si>
  <si>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</si>
  <si>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</si>
  <si>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</si>
  <si>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</si>
  <si>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</si>
  <si>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</si>
  <si>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</si>
  <si>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</si>
  <si>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</si>
  <si>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</si>
  <si>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</si>
  <si>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</si>
  <si>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</si>
  <si>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</si>
  <si>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</si>
  <si>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</si>
  <si>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</si>
  <si>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</si>
  <si>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</si>
  <si>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</si>
  <si>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</si>
  <si>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</si>
  <si>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</si>
  <si>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</si>
  <si>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</si>
  <si>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</si>
  <si>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</si>
  <si>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</si>
  <si>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</si>
  <si>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</si>
  <si>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</si>
  <si>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</si>
  <si>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</si>
  <si>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</si>
  <si>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</si>
  <si>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</si>
  <si>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</si>
  <si>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</si>
  <si>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</si>
  <si>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</si>
  <si>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</si>
  <si>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</si>
  <si>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</si>
  <si>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</si>
  <si>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</si>
  <si>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</si>
  <si>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</si>
  <si>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</si>
  <si>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</si>
  <si>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</si>
  <si>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</si>
  <si>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</si>
  <si>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</si>
  <si>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</si>
  <si>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</si>
  <si>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</si>
  <si>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</si>
  <si>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</si>
  <si>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</si>
  <si>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</si>
  <si>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</si>
  <si>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</si>
  <si>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</si>
  <si>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</si>
  <si>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</si>
  <si>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</si>
  <si>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</si>
  <si>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</si>
  <si>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</si>
  <si>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</si>
  <si>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</si>
  <si>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</si>
  <si>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</si>
  <si>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</si>
  <si>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</si>
  <si>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</si>
  <si>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</si>
  <si>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</si>
  <si>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</si>
  <si>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</si>
  <si>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</si>
  <si>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</si>
  <si>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</si>
  <si>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</si>
  <si>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</si>
  <si>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</si>
  <si>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</si>
  <si>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</si>
  <si>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</si>
  <si>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</si>
  <si>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</si>
  <si>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</si>
  <si>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</si>
  <si>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</si>
  <si>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</si>
  <si>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</si>
  <si>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</si>
  <si>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</si>
  <si>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</si>
  <si>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</si>
  <si>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</si>
  <si>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</si>
  <si>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</si>
  <si>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</si>
  <si>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</si>
  <si>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</si>
  <si>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</si>
  <si>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</si>
  <si>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</si>
  <si>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</si>
  <si>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</si>
  <si>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</si>
  <si>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</si>
  <si>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</si>
  <si>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</si>
  <si>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</si>
  <si>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</si>
  <si>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</si>
  <si>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</si>
  <si>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</si>
  <si>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</si>
  <si>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</si>
  <si>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</si>
  <si>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</si>
  <si>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</si>
  <si>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</si>
  <si>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</si>
  <si>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</si>
  <si>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</si>
  <si>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</si>
  <si>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</si>
  <si>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</si>
  <si>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</si>
  <si>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</si>
  <si>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</si>
  <si>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</si>
  <si>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</si>
  <si>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</si>
  <si>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</si>
  <si>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</si>
  <si>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</si>
  <si>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</si>
  <si>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</si>
  <si>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</si>
  <si>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</si>
  <si>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</si>
  <si>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</si>
  <si>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</si>
  <si>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</si>
  <si>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</si>
  <si>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</si>
  <si>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</si>
  <si>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</si>
  <si>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</si>
  <si>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</si>
  <si>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</si>
  <si>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</si>
  <si>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</si>
  <si>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</si>
  <si>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</si>
  <si>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</si>
  <si>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</si>
  <si>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</si>
  <si>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</si>
  <si>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</si>
  <si>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</si>
  <si>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</si>
  <si>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</si>
  <si>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</si>
  <si>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</si>
  <si>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</si>
  <si>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</si>
  <si>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</si>
  <si>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</si>
  <si>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</si>
  <si>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</si>
  <si>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</si>
  <si>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</si>
  <si>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</si>
  <si>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</si>
  <si>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</si>
  <si>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</si>
  <si>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</si>
  <si>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</si>
  <si>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</si>
  <si>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</si>
  <si>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</si>
  <si>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</si>
  <si>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</si>
  <si>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</si>
  <si>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</si>
  <si>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</si>
  <si>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</si>
  <si>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</si>
  <si>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</si>
  <si>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</si>
  <si>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</si>
  <si>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</si>
  <si>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</si>
  <si>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</si>
  <si>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</si>
  <si>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</si>
  <si>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</si>
  <si>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</si>
  <si>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</si>
  <si>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</si>
  <si>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</si>
  <si>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</si>
  <si>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</si>
  <si>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</si>
  <si>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</si>
  <si>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</si>
  <si>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</si>
  <si>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</si>
  <si>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</si>
  <si>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</si>
  <si>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</si>
  <si>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</si>
  <si>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</si>
  <si>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</si>
  <si>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</si>
  <si>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</si>
  <si>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</si>
  <si>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</si>
  <si>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</si>
  <si>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</si>
  <si>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</si>
  <si>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</si>
  <si>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</si>
  <si>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</si>
  <si>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</si>
  <si>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</si>
  <si>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</si>
  <si>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</si>
  <si>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</si>
  <si>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</si>
  <si>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</si>
  <si>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</si>
  <si>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</si>
  <si>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</si>
  <si>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</si>
  <si>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</si>
  <si>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</si>
  <si>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</si>
  <si>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</si>
  <si>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</si>
  <si>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</si>
  <si>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</si>
  <si>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</si>
  <si>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</si>
  <si>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</si>
  <si>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</si>
  <si>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</si>
  <si>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</si>
  <si>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</si>
  <si>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</si>
  <si>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</si>
  <si>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</si>
  <si>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</si>
  <si>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</si>
  <si>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</si>
  <si>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</si>
  <si>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</si>
  <si>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</si>
  <si>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</si>
  <si>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</si>
  <si>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</si>
  <si>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</si>
  <si>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</si>
  <si>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</si>
  <si>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</si>
  <si>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</si>
  <si>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</si>
  <si>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</si>
  <si>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</si>
  <si>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</si>
  <si>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</si>
  <si>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</si>
  <si>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</si>
  <si>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</si>
  <si>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</si>
  <si>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</si>
  <si>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</si>
  <si>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</si>
  <si>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</si>
  <si>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</si>
  <si>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</si>
  <si>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</si>
  <si>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</si>
  <si>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</si>
  <si>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</si>
  <si>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</si>
  <si>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</si>
  <si>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</si>
  <si>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</si>
  <si>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</si>
  <si>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</si>
  <si>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</si>
  <si>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</si>
  <si>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</si>
  <si>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</si>
  <si>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</si>
  <si>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</si>
  <si>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</si>
  <si>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</si>
  <si>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</si>
  <si>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</si>
  <si>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</si>
  <si>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</si>
  <si>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</si>
  <si>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</si>
  <si>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</si>
  <si>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</si>
  <si>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</si>
  <si>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</si>
  <si>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</si>
  <si>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</si>
  <si>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</si>
  <si>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</si>
  <si>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</si>
  <si>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</si>
  <si>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</si>
  <si>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</si>
  <si>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</si>
  <si>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</si>
  <si>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</si>
  <si>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</si>
  <si>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</si>
  <si>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</si>
  <si>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</si>
  <si>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</si>
  <si>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</si>
  <si>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</si>
  <si>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</si>
  <si>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</si>
  <si>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</si>
  <si>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</si>
  <si>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</si>
  <si>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</si>
  <si>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</si>
  <si>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</si>
  <si>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</si>
  <si>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</si>
  <si>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</si>
  <si>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</si>
  <si>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</si>
  <si>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</si>
  <si>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</si>
  <si>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</si>
  <si>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</si>
  <si>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</si>
  <si>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</si>
  <si>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</si>
  <si>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</si>
  <si>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</si>
  <si>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</si>
  <si>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</si>
  <si>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</si>
  <si>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</si>
  <si>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</si>
  <si>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</si>
  <si>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</si>
  <si>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</si>
  <si>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</si>
  <si>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</si>
  <si>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</si>
  <si>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</si>
  <si>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</si>
  <si>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</si>
  <si>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</si>
  <si>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</si>
  <si>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</si>
  <si>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</si>
  <si>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</si>
  <si>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</si>
  <si>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</si>
  <si>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</si>
  <si>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</si>
  <si>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</si>
  <si>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</si>
  <si>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</si>
  <si>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</si>
  <si>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</si>
  <si>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</si>
  <si>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</si>
  <si>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</si>
  <si>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</si>
  <si>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</si>
  <si>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</si>
  <si>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</si>
  <si>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</si>
  <si>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</si>
  <si>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</si>
  <si>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</si>
  <si>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</si>
  <si>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</si>
  <si>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</si>
  <si>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</si>
  <si>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</si>
  <si>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</si>
  <si>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</si>
  <si>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</si>
  <si>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</si>
  <si>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</si>
  <si>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</si>
  <si>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</si>
  <si>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</si>
  <si>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</si>
  <si>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</si>
  <si>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</si>
  <si>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</si>
  <si>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</si>
  <si>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</si>
  <si>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</si>
  <si>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</si>
  <si>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</si>
  <si>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</si>
  <si>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</si>
  <si>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</si>
  <si>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</si>
  <si>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</si>
  <si>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</si>
  <si>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</si>
  <si>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</si>
  <si>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</si>
  <si>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</si>
  <si>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</si>
  <si>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</si>
  <si>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</si>
  <si>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</si>
  <si>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</si>
  <si>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</si>
  <si>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</si>
  <si>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</si>
  <si>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</si>
  <si>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</si>
  <si>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</si>
  <si>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</si>
  <si>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</si>
  <si>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</si>
  <si>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</si>
  <si>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</si>
  <si>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</si>
  <si>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</si>
  <si>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</si>
  <si>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</si>
  <si>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</si>
  <si>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</si>
  <si>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</si>
  <si>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</si>
  <si>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</si>
  <si>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</si>
  <si>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</si>
  <si>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</si>
  <si>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</si>
  <si>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</si>
  <si>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</si>
  <si>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</si>
  <si>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</si>
  <si>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</si>
  <si>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</si>
  <si>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</si>
  <si>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</si>
  <si>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</si>
  <si>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</si>
  <si>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</si>
  <si>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</si>
  <si>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</si>
  <si>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</si>
  <si>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</si>
  <si>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</si>
  <si>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</si>
  <si>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</si>
  <si>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</si>
  <si>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</si>
  <si>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</si>
  <si>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</si>
  <si>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</si>
  <si>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</si>
  <si>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</si>
  <si>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</si>
  <si>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</si>
  <si>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</si>
  <si>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</si>
  <si>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</si>
  <si>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</si>
  <si>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</si>
  <si>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</si>
  <si>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</si>
  <si>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</si>
  <si>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</si>
  <si>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</si>
  <si>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</si>
  <si>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</si>
  <si>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</si>
  <si>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</si>
  <si>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</si>
  <si>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</si>
  <si>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</si>
  <si>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</si>
  <si>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</si>
  <si>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</si>
  <si>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</si>
  <si>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</si>
  <si>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</si>
  <si>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</si>
  <si>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</si>
  <si>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</si>
  <si>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</si>
  <si>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</si>
  <si>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</si>
  <si>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</si>
  <si>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</si>
  <si>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</si>
  <si>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</si>
  <si>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</si>
  <si>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</si>
  <si>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</si>
  <si>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</si>
  <si>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</si>
  <si>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</si>
  <si>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</si>
  <si>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</si>
  <si>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</si>
  <si>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</si>
  <si>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</si>
  <si>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</si>
  <si>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</si>
  <si>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</si>
  <si>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</si>
  <si>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</si>
  <si>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</si>
  <si>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</si>
  <si>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</si>
  <si>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</si>
  <si>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</si>
  <si>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</si>
  <si>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</si>
  <si>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</si>
  <si>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</si>
  <si>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</si>
  <si>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</si>
  <si>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</si>
  <si>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</si>
  <si>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</si>
  <si>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</si>
  <si>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</si>
  <si>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</si>
  <si>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</si>
  <si>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</si>
  <si>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</si>
  <si>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</si>
  <si>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</si>
  <si>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</si>
  <si>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</si>
  <si>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</si>
  <si>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</si>
  <si>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</si>
  <si>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</si>
  <si>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</si>
  <si>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</si>
  <si>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</si>
  <si>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</si>
  <si>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</si>
  <si>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</si>
  <si>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</si>
  <si>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</si>
  <si>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</si>
  <si>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</si>
  <si>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</si>
  <si>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</si>
  <si>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</si>
  <si>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</si>
  <si>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</si>
  <si>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</si>
  <si>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</si>
  <si>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</si>
  <si>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</si>
  <si>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</si>
  <si>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</si>
  <si>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</si>
  <si>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</si>
  <si>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</si>
  <si>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</si>
  <si>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</si>
  <si>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</si>
  <si>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</si>
  <si>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</si>
  <si>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</si>
  <si>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</si>
  <si>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</si>
  <si>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</si>
  <si>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</si>
  <si>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</si>
  <si>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</si>
  <si>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</si>
  <si>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</si>
  <si>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</si>
  <si>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</si>
  <si>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</si>
  <si>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</si>
  <si>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</si>
  <si>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</si>
  <si>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</si>
  <si>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</si>
  <si>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</si>
  <si>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</si>
  <si>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</si>
  <si>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</si>
  <si>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</si>
  <si>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</si>
  <si>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</si>
  <si>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</si>
  <si>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</si>
  <si>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</si>
  <si>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</si>
  <si>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</si>
  <si>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</si>
  <si>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</si>
  <si>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</si>
  <si>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</si>
  <si>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</si>
  <si>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</si>
  <si>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</si>
  <si>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</si>
  <si>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</si>
  <si>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</si>
  <si>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</si>
  <si>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</si>
  <si>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</si>
  <si>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</si>
  <si>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</si>
  <si>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</si>
  <si>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</si>
  <si>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</si>
  <si>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</si>
  <si>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</si>
  <si>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</si>
  <si>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</si>
  <si>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</si>
  <si>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</si>
  <si>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</si>
  <si>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</si>
  <si>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</si>
  <si>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</si>
  <si>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</si>
  <si>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</si>
  <si>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</si>
  <si>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</si>
  <si>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</si>
  <si>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</si>
  <si>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</si>
  <si>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</si>
  <si>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</si>
  <si>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</si>
  <si>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</si>
  <si>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</si>
  <si>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</si>
  <si>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</si>
  <si>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</si>
  <si>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</si>
  <si>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</si>
  <si>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</si>
  <si>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</si>
  <si>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</si>
  <si>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</si>
  <si>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</si>
  <si>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</si>
  <si>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</si>
  <si>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</si>
  <si>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</si>
  <si>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</si>
  <si>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</si>
  <si>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</si>
  <si>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</si>
  <si>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</si>
  <si>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</si>
  <si>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</si>
  <si>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</si>
  <si>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</si>
  <si>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</si>
  <si>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</si>
  <si>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</si>
  <si>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</si>
  <si>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</si>
  <si>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</si>
  <si>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</si>
  <si>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</si>
  <si>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</si>
  <si>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</si>
  <si>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</si>
  <si>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</si>
  <si>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</si>
  <si>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</si>
  <si>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</si>
  <si>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</si>
  <si>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</si>
  <si>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</si>
  <si>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</si>
  <si>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</si>
  <si>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</si>
  <si>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</si>
  <si>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</si>
  <si>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</si>
  <si>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</si>
  <si>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</si>
  <si>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</si>
  <si>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</si>
  <si>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</si>
  <si>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</si>
  <si>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</si>
  <si>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</si>
  <si>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</si>
  <si>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</si>
  <si>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</si>
  <si>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</si>
  <si>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</si>
  <si>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</si>
  <si>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</si>
  <si>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</si>
  <si>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</si>
  <si>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</si>
  <si>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</si>
  <si>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</si>
  <si>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</si>
  <si>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</si>
  <si>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</si>
  <si>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</si>
  <si>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</si>
  <si>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</si>
  <si>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</si>
  <si>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</si>
  <si>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</si>
  <si>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</si>
  <si>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</si>
  <si>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</si>
  <si>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</si>
  <si>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</si>
  <si>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</si>
  <si>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</si>
  <si>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</si>
  <si>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</si>
  <si>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</si>
  <si>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</si>
  <si>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</si>
  <si>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</si>
  <si>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</si>
  <si>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</si>
  <si>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</si>
  <si>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</si>
  <si>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</si>
  <si>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</si>
  <si>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</si>
  <si>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</si>
  <si>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</si>
  <si>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</si>
  <si>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</si>
  <si>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</si>
  <si>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</si>
  <si>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</si>
  <si>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</si>
  <si>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</si>
  <si>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</si>
  <si>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</si>
  <si>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</si>
  <si>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</si>
  <si>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</si>
  <si>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</si>
  <si>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</si>
  <si>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</si>
  <si>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</si>
  <si>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</si>
  <si>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</si>
  <si>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</si>
  <si>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</si>
  <si>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</si>
  <si>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</si>
  <si>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</si>
  <si>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</si>
  <si>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</si>
  <si>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</si>
  <si>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</si>
  <si>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</si>
  <si>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</si>
  <si>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</si>
  <si>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</si>
  <si>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</si>
  <si>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</si>
  <si>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</si>
  <si>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</si>
  <si>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</si>
  <si>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</si>
  <si>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</si>
  <si>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</si>
  <si>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</si>
  <si>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</si>
  <si>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</si>
  <si>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</si>
  <si>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</si>
  <si>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</si>
  <si>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</si>
  <si>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</si>
  <si>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</si>
  <si>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</si>
  <si>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</si>
  <si>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</si>
  <si>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</si>
  <si>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</si>
  <si>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</si>
  <si>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</si>
  <si>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</si>
  <si>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</si>
  <si>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</si>
  <si>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</si>
  <si>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</si>
  <si>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</si>
  <si>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</si>
  <si>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</si>
  <si>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</si>
  <si>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</si>
  <si>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</si>
  <si>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</si>
  <si>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</si>
  <si>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</si>
  <si>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</si>
  <si>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</si>
  <si>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</si>
  <si>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</si>
  <si>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</si>
  <si>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</si>
  <si>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</si>
  <si>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</si>
  <si>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</si>
  <si>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</si>
  <si>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</si>
  <si>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</si>
  <si>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</si>
  <si>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</si>
  <si>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</si>
  <si>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</si>
  <si>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</si>
  <si>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</si>
  <si>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</si>
  <si>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</si>
  <si>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</si>
  <si>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</si>
  <si>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</si>
  <si>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</si>
  <si>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</si>
  <si>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</si>
  <si>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</si>
  <si>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</si>
  <si>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</si>
  <si>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</si>
  <si>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</si>
  <si>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</si>
  <si>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</si>
  <si>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</si>
  <si>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</si>
  <si>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</si>
  <si>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</si>
  <si>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</si>
  <si>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</si>
  <si>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</si>
  <si>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</si>
  <si>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</si>
  <si>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</si>
  <si>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</si>
  <si>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</si>
  <si>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</si>
  <si>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</si>
  <si>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</si>
  <si>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</si>
  <si>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</si>
  <si>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</si>
  <si>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</si>
  <si>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</si>
  <si>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</si>
  <si>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</si>
  <si>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</si>
  <si>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</si>
  <si>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</si>
  <si>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</si>
  <si>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</si>
  <si>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</si>
  <si>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</si>
  <si>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</si>
  <si>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</si>
  <si>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</si>
  <si>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</si>
  <si>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</si>
  <si>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</si>
  <si>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</si>
  <si>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</si>
  <si>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</si>
  <si>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</si>
  <si>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</si>
  <si>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</si>
  <si>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</si>
  <si>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</si>
  <si>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</si>
  <si>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</si>
  <si>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</si>
  <si>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</si>
  <si>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</si>
  <si>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</si>
  <si>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</si>
  <si>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</si>
  <si>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</si>
  <si>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</si>
  <si>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</si>
  <si>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</si>
  <si>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</si>
  <si>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</si>
  <si>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</si>
  <si>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</si>
  <si>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</si>
  <si>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</si>
  <si>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</si>
  <si>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</si>
  <si>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</si>
  <si>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</si>
  <si>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</si>
  <si>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</si>
  <si>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</si>
  <si>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</si>
  <si>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</si>
  <si>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</si>
  <si>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</si>
  <si>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</si>
  <si>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</si>
  <si>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</si>
  <si>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</si>
  <si>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</si>
  <si>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</si>
  <si>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</si>
  <si>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</si>
  <si>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</si>
  <si>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</si>
  <si>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</si>
  <si>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</si>
  <si>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</si>
  <si>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</si>
  <si>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</si>
  <si>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</si>
  <si>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</si>
  <si>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</si>
  <si>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</si>
  <si>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</si>
  <si>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</si>
  <si>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</si>
  <si>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</si>
  <si>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</si>
  <si>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</si>
  <si>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</si>
  <si>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</si>
  <si>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</si>
  <si>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</si>
  <si>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</si>
  <si>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</si>
  <si>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</si>
  <si>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</si>
  <si>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</si>
  <si>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</si>
  <si>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</si>
  <si>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</si>
  <si>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</si>
  <si>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</si>
  <si>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</si>
  <si>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</si>
  <si>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</si>
  <si>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</si>
  <si>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</si>
  <si>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</si>
  <si>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</si>
  <si>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</si>
  <si>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</si>
  <si>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</si>
  <si>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</si>
  <si>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</si>
  <si>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</si>
  <si>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</si>
  <si>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</si>
  <si>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</si>
  <si>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</si>
  <si>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</si>
  <si>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</si>
  <si>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</si>
  <si>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</si>
  <si>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</si>
  <si>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</si>
  <si>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</si>
  <si>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</si>
  <si>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</si>
  <si>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</si>
  <si>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</si>
  <si>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</si>
  <si>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</si>
  <si>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</si>
  <si>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</si>
  <si>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</si>
  <si>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</si>
  <si>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</si>
  <si>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</si>
  <si>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</si>
  <si>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</si>
  <si>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</si>
  <si>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</si>
  <si>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</si>
  <si>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</si>
  <si>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</si>
  <si>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</si>
  <si>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</si>
  <si>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</si>
  <si>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</si>
  <si>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</si>
  <si>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</si>
  <si>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</si>
  <si>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</si>
  <si>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</si>
  <si>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</si>
  <si>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</si>
  <si>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</si>
  <si>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</si>
  <si>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</si>
  <si>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</si>
  <si>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</si>
  <si>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</si>
  <si>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</si>
  <si>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</si>
  <si>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</si>
  <si>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</si>
  <si>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</si>
  <si>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</si>
  <si>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</si>
  <si>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</si>
  <si>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</si>
  <si>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</si>
  <si>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</si>
  <si>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</si>
  <si>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</si>
  <si>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</si>
  <si>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</si>
  <si>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</si>
  <si>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</si>
  <si>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</si>
  <si>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</si>
  <si>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</si>
  <si>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</si>
  <si>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</si>
  <si>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</si>
  <si>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</si>
  <si>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</si>
  <si>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</si>
  <si>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</si>
  <si>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</si>
  <si>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</si>
  <si>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</si>
  <si>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</si>
  <si>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</si>
  <si>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</si>
  <si>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</si>
  <si>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</si>
  <si>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</si>
  <si>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</si>
  <si>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</si>
  <si>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</si>
  <si>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</si>
  <si>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</si>
  <si>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</si>
  <si>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</si>
  <si>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</si>
  <si>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</si>
  <si>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</si>
  <si>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</si>
  <si>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</si>
  <si>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</si>
  <si>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</si>
  <si>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</si>
  <si>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</si>
  <si>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</si>
  <si>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</si>
  <si>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</si>
  <si>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</si>
  <si>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</si>
  <si>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</si>
  <si>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</si>
  <si>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</si>
  <si>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</si>
  <si>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</si>
  <si>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</si>
  <si>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</si>
  <si>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</si>
  <si>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</si>
  <si>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</si>
  <si>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</si>
  <si>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</si>
  <si>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</si>
  <si>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</si>
  <si>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</si>
  <si>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</si>
  <si>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</si>
  <si>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</si>
  <si>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</si>
  <si>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</si>
  <si>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</si>
  <si>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</si>
  <si>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</si>
  <si>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</si>
  <si>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</si>
  <si>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</si>
  <si>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</si>
  <si>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</si>
  <si>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</si>
  <si>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</si>
  <si>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</si>
  <si>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</si>
  <si>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</si>
  <si>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</si>
  <si>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</si>
  <si>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</si>
  <si>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</si>
  <si>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</si>
  <si>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</si>
  <si>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</si>
  <si>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</si>
  <si>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</si>
  <si>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</si>
  <si>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</si>
  <si>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</si>
  <si>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</si>
  <si>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</si>
  <si>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</si>
  <si>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</si>
  <si>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</si>
  <si>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</si>
  <si>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</si>
  <si>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</si>
  <si>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</si>
  <si>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</si>
  <si>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</si>
  <si>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</si>
  <si>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</si>
  <si>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</si>
  <si>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</si>
  <si>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</si>
  <si>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</si>
  <si>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</si>
  <si>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</si>
  <si>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</si>
  <si>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</si>
  <si>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</si>
  <si>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</si>
  <si>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</si>
  <si>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</si>
  <si>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</si>
  <si>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</si>
  <si>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</si>
  <si>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</si>
  <si>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</si>
  <si>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</si>
  <si>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</si>
  <si>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</si>
  <si>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</si>
  <si>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</si>
  <si>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</si>
  <si>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</si>
  <si>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</si>
  <si>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</si>
  <si>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</si>
  <si>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</si>
  <si>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</si>
  <si>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</si>
  <si>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</si>
  <si>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</si>
  <si>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</si>
  <si>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</si>
  <si>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</si>
  <si>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</si>
  <si>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</si>
  <si>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</si>
  <si>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</si>
  <si>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</si>
  <si>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</si>
  <si>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</si>
  <si>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</si>
  <si>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</si>
  <si>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</si>
  <si>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</si>
  <si>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</si>
  <si>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</si>
  <si>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</si>
  <si>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</si>
  <si>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</si>
  <si>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</si>
  <si>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</si>
  <si>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</si>
  <si>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</si>
  <si>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</si>
  <si>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</si>
  <si>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</si>
  <si>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</si>
  <si>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</si>
  <si>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</si>
  <si>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</si>
  <si>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</si>
  <si>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</si>
  <si>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</si>
  <si>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</si>
  <si>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</si>
  <si>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</si>
  <si>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</si>
  <si>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</si>
  <si>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</si>
  <si>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</si>
  <si>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</si>
  <si>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</si>
  <si>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</si>
  <si>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</si>
  <si>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</si>
  <si>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</si>
  <si>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</si>
  <si>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</si>
  <si>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</si>
  <si>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</si>
  <si>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</si>
  <si>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</si>
  <si>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</si>
  <si>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</si>
  <si>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</si>
  <si>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</si>
  <si>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</si>
  <si>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</si>
  <si>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</si>
  <si>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</si>
  <si>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</si>
  <si>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</si>
  <si>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</si>
  <si>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</si>
  <si>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</si>
  <si>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</si>
  <si>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</si>
  <si>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</si>
  <si>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</si>
  <si>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</si>
  <si>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</si>
  <si>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</si>
  <si>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</si>
  <si>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</si>
  <si>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</si>
  <si>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</si>
  <si>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</si>
  <si>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</si>
  <si>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</si>
  <si>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</si>
  <si>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</si>
  <si>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</si>
  <si>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</si>
  <si>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</si>
  <si>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</si>
  <si>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</si>
  <si>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</si>
  <si>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</si>
  <si>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</si>
  <si>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</si>
  <si>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</si>
  <si>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</si>
  <si>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</si>
  <si>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</si>
  <si>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</si>
  <si>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</si>
  <si>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</si>
  <si>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</si>
  <si>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</si>
  <si>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</si>
  <si>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</si>
  <si>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</si>
  <si>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</si>
  <si>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</si>
  <si>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</si>
  <si>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</si>
  <si>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</si>
  <si>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</si>
  <si>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</si>
  <si>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</si>
  <si>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</si>
  <si>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</si>
  <si>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</si>
  <si>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</si>
  <si>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</si>
  <si>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</si>
  <si>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</si>
  <si>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</si>
  <si>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</si>
  <si>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</si>
  <si>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</si>
  <si>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</si>
  <si>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</si>
  <si>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</si>
  <si>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</si>
  <si>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</si>
  <si>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</si>
  <si>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</si>
  <si>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</si>
  <si>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</si>
  <si>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</si>
  <si>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</si>
  <si>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</si>
  <si>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</si>
  <si>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</si>
  <si>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</si>
  <si>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</si>
  <si>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</si>
  <si>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</si>
  <si>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</si>
  <si>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</si>
  <si>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</si>
  <si>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</si>
  <si>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</si>
  <si>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</si>
  <si>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</si>
  <si>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</si>
  <si>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</si>
  <si>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</si>
  <si>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</si>
  <si>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</si>
  <si>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</si>
  <si>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</si>
  <si>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</si>
  <si>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</si>
  <si>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</si>
  <si>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</si>
  <si>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</si>
  <si>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</si>
  <si>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</si>
  <si>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</si>
  <si>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</si>
  <si>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</si>
  <si>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</si>
  <si>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</si>
  <si>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</si>
  <si>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</si>
  <si>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</si>
  <si>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</si>
  <si>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</si>
  <si>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</si>
  <si>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</si>
  <si>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</si>
  <si>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</si>
  <si>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</si>
  <si>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</si>
  <si>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</si>
  <si>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</si>
  <si>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</si>
  <si>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</si>
  <si>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</si>
  <si>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</si>
  <si>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</si>
  <si>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</si>
  <si>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</si>
  <si>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</si>
  <si>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</si>
  <si>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</si>
  <si>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</si>
  <si>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</si>
  <si>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</si>
  <si>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</si>
  <si>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</si>
  <si>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</si>
  <si>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</si>
  <si>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</si>
  <si>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</si>
  <si>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</si>
  <si>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</si>
  <si>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</si>
  <si>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</si>
  <si>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</si>
  <si>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</si>
  <si>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</si>
  <si>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</si>
  <si>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</si>
  <si>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</si>
  <si>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</si>
  <si>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</si>
  <si>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</si>
  <si>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</si>
  <si>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</si>
  <si>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</si>
  <si>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</si>
  <si>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</si>
  <si>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</si>
  <si>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</si>
  <si>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</si>
  <si>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</si>
  <si>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</si>
  <si>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</si>
  <si>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</si>
  <si>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</si>
  <si>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</si>
  <si>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</si>
  <si>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</si>
  <si>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</si>
  <si>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</si>
  <si>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</si>
  <si>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</si>
  <si>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</si>
  <si>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</si>
  <si>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</si>
  <si>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</si>
  <si>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</si>
  <si>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</si>
  <si>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</si>
  <si>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</si>
  <si>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</si>
  <si>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</si>
  <si>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</si>
  <si>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</si>
  <si>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</si>
  <si>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</si>
  <si>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</si>
  <si>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</si>
  <si>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</si>
  <si>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</si>
  <si>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</si>
  <si>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</si>
  <si>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</si>
  <si>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</si>
  <si>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</si>
  <si>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</si>
  <si>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</si>
  <si>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</si>
  <si>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</si>
  <si>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</si>
  <si>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</si>
  <si>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</si>
  <si>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</si>
  <si>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</si>
  <si>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</si>
  <si>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</si>
  <si>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</si>
  <si>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</si>
  <si>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</si>
  <si>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</si>
  <si>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</si>
  <si>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</si>
  <si>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</si>
  <si>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</si>
  <si>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</si>
  <si>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</si>
  <si>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</si>
  <si>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</si>
  <si>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</si>
  <si>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</si>
  <si>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</si>
  <si>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</si>
  <si>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</si>
  <si>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</si>
  <si>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</si>
  <si>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</si>
  <si>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</si>
  <si>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</si>
  <si>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</si>
  <si>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</si>
  <si>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</si>
  <si>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</si>
  <si>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</si>
  <si>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</si>
  <si>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</si>
  <si>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</si>
  <si>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</si>
  <si>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</si>
  <si>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</si>
  <si>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</si>
  <si>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</si>
  <si>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</si>
  <si>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</si>
  <si>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</si>
  <si>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</si>
  <si>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</si>
  <si>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</si>
  <si>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</si>
  <si>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</si>
  <si>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</si>
  <si>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</si>
  <si>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</si>
  <si>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</si>
  <si>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</si>
  <si>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</si>
  <si>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</si>
  <si>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</si>
  <si>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</si>
  <si>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</si>
  <si>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</si>
  <si>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</si>
  <si>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</si>
  <si>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</si>
  <si>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</si>
  <si>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</si>
  <si>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</si>
  <si>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</si>
  <si>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</si>
  <si>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</si>
  <si>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</si>
  <si>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</si>
  <si>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</si>
  <si>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</si>
  <si>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</si>
  <si>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</si>
  <si>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</si>
  <si>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</si>
  <si>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</si>
  <si>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</si>
  <si>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</si>
  <si>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</si>
  <si>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</si>
  <si>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</si>
  <si>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</si>
  <si>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</si>
  <si>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</si>
  <si>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</si>
  <si>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</si>
  <si>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</si>
  <si>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</si>
  <si>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</si>
  <si>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</si>
  <si>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</si>
  <si>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</si>
  <si>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</si>
  <si>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</si>
  <si>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</si>
  <si>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</si>
  <si>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</si>
  <si>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</si>
  <si>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</si>
  <si>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</si>
  <si>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</si>
  <si>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</si>
  <si>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</si>
  <si>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</si>
  <si>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</si>
  <si>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</si>
  <si>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</si>
  <si>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</si>
  <si>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</si>
  <si>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</si>
  <si>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</si>
  <si>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</si>
  <si>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</si>
  <si>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</si>
  <si>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</si>
  <si>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</si>
  <si>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</si>
  <si>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</si>
  <si>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</si>
  <si>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</si>
  <si>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</si>
  <si>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</si>
  <si>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</si>
  <si>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</si>
  <si>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</si>
  <si>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</si>
  <si>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</si>
  <si>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</si>
  <si>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</si>
  <si>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</si>
  <si>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</si>
  <si>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</si>
  <si>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</si>
  <si>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</si>
  <si>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</si>
  <si>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</si>
  <si>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</si>
  <si>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</si>
  <si>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</si>
  <si>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</si>
  <si>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</si>
  <si>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</si>
  <si>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</si>
  <si>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</si>
  <si>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</si>
  <si>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</si>
  <si>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</si>
  <si>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</si>
  <si>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</si>
  <si>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</si>
  <si>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</si>
  <si>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</si>
  <si>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</si>
  <si>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</si>
  <si>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</si>
  <si>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</si>
  <si>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</si>
  <si>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</si>
  <si>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</si>
  <si>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</si>
  <si>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</si>
  <si>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</si>
  <si>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</si>
  <si>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</si>
  <si>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</si>
  <si>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</si>
  <si>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</si>
  <si>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</si>
  <si>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</si>
  <si>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</si>
  <si>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</si>
  <si>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</si>
  <si>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</si>
  <si>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</si>
  <si>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</si>
  <si>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</si>
  <si>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</si>
  <si>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</si>
  <si>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</si>
  <si>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</si>
  <si>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</si>
  <si>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</si>
  <si>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</si>
  <si>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</si>
  <si>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</si>
  <si>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</si>
  <si>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</si>
  <si>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</si>
  <si>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</si>
  <si>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</si>
  <si>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</si>
  <si>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</si>
  <si>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</si>
  <si>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</si>
  <si>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</si>
  <si>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</si>
  <si>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</si>
  <si>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</si>
  <si>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</si>
  <si>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</si>
  <si>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</si>
  <si>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</si>
  <si>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</si>
  <si>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</si>
  <si>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</si>
  <si>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</si>
  <si>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</si>
  <si>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</si>
  <si>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</si>
  <si>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</si>
  <si>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</si>
  <si>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</si>
  <si>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</si>
  <si>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</si>
  <si>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</si>
  <si>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</si>
  <si>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</si>
  <si>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</si>
  <si>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</si>
  <si>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</si>
  <si>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</si>
  <si>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</si>
  <si>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</si>
  <si>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</si>
  <si>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</si>
  <si>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</si>
  <si>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</si>
  <si>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</si>
  <si>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</si>
  <si>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</si>
  <si>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</si>
  <si>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</si>
  <si>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</si>
  <si>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</si>
  <si>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</si>
  <si>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</si>
  <si>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</si>
  <si>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</si>
  <si>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</si>
  <si>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</si>
  <si>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</si>
  <si>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</si>
  <si>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</si>
  <si>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</si>
  <si>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</si>
  <si>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</si>
  <si>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</si>
  <si>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</si>
  <si>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</si>
  <si>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</si>
  <si>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</si>
  <si>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</si>
  <si>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</si>
  <si>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</si>
  <si>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</si>
  <si>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</si>
  <si>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</si>
  <si>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</si>
  <si>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</si>
  <si>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</si>
  <si>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</si>
  <si>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</si>
  <si>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</si>
  <si>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</si>
  <si>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</si>
  <si>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</si>
  <si>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</si>
  <si>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</si>
  <si>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</si>
  <si>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</si>
  <si>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</si>
  <si>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</si>
  <si>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</si>
  <si>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</si>
  <si>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</si>
  <si>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</si>
  <si>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</si>
  <si>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</si>
  <si>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</si>
  <si>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</si>
  <si>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</si>
  <si>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</si>
  <si>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</si>
  <si>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</si>
  <si>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</si>
  <si>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</si>
  <si>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</si>
  <si>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</si>
  <si>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</si>
  <si>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</si>
  <si>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</si>
  <si>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</si>
  <si>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</si>
  <si>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</si>
  <si>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</si>
  <si>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</si>
  <si>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</si>
  <si>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</si>
  <si>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</si>
  <si>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</si>
  <si>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</si>
  <si>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</si>
  <si>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</si>
  <si>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</si>
  <si>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</si>
  <si>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</si>
  <si>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</si>
  <si>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</si>
  <si>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</si>
  <si>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</si>
  <si>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</si>
  <si>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</si>
  <si>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</si>
  <si>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</si>
  <si>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</si>
  <si>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</si>
  <si>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</si>
  <si>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</si>
  <si>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</si>
  <si>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</si>
  <si>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</si>
  <si>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</si>
  <si>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</si>
  <si>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</si>
  <si>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</si>
  <si>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</si>
  <si>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</si>
  <si>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</si>
  <si>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</si>
  <si>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</si>
  <si>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</si>
  <si>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</si>
  <si>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</si>
  <si>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</si>
  <si>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</si>
  <si>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</si>
  <si>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</si>
  <si>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</si>
  <si>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</si>
  <si>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</si>
  <si>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</si>
  <si>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</si>
  <si>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</si>
  <si>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</si>
  <si>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</si>
  <si>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</si>
  <si>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</si>
  <si>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</si>
  <si>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</si>
  <si>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</si>
  <si>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</si>
  <si>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</si>
  <si>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</si>
  <si>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</si>
  <si>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</si>
  <si>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</si>
  <si>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</si>
  <si>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</si>
  <si>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</si>
  <si>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</si>
  <si>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</si>
  <si>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</si>
  <si>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</si>
  <si>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</si>
  <si>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</si>
  <si>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</si>
  <si>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</si>
  <si>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</si>
  <si>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</si>
  <si>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</si>
  <si>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</si>
  <si>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</si>
  <si>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</si>
  <si>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</si>
  <si>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</si>
  <si>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</si>
  <si>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</si>
  <si>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</si>
  <si>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</si>
  <si>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</si>
  <si>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</si>
  <si>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</si>
  <si>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</si>
  <si>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</si>
  <si>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</si>
  <si>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</si>
  <si>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</si>
  <si>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</si>
  <si>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</si>
  <si>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</si>
  <si>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</si>
  <si>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</si>
  <si>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</si>
  <si>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</si>
  <si>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</si>
  <si>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</si>
  <si>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</si>
  <si>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</si>
  <si>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</si>
  <si>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</si>
  <si>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</si>
  <si>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</si>
  <si>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</si>
  <si>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</si>
  <si>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</si>
  <si>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</si>
  <si>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</si>
  <si>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</si>
  <si>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</si>
  <si>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</si>
  <si>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</si>
  <si>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</si>
  <si>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</si>
  <si>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</si>
  <si>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</si>
  <si>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</si>
  <si>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</si>
  <si>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</si>
  <si>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</si>
  <si>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</si>
  <si>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</si>
  <si>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</si>
  <si>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</si>
  <si>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</si>
  <si>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</si>
  <si>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</si>
  <si>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</si>
  <si>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</si>
  <si>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</si>
  <si>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</si>
  <si>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</si>
  <si>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</si>
  <si>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</si>
  <si>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</si>
  <si>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</si>
  <si>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</si>
  <si>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</si>
  <si>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</si>
  <si>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</si>
  <si>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</si>
  <si>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</si>
  <si>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</si>
  <si>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</si>
  <si>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</si>
  <si>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</si>
  <si>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</si>
  <si>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</si>
  <si>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</si>
  <si>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</si>
  <si>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</si>
  <si>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</si>
  <si>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</si>
  <si>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</si>
  <si>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</si>
  <si>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</si>
  <si>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</si>
  <si>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</si>
  <si>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</si>
  <si>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</si>
  <si>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</si>
  <si>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</si>
  <si>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</si>
  <si>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</si>
  <si>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</si>
  <si>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</si>
  <si>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</si>
  <si>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</si>
  <si>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</si>
  <si>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</si>
  <si>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</si>
  <si>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</si>
  <si>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</si>
  <si>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</si>
  <si>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</si>
  <si>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</si>
  <si>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</si>
  <si>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</si>
  <si>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</si>
  <si>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</si>
  <si>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</si>
  <si>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</si>
  <si>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</si>
  <si>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</si>
  <si>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</si>
  <si>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</si>
  <si>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</si>
  <si>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</si>
  <si>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</si>
  <si>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</si>
  <si>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</si>
  <si>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</si>
  <si>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</si>
  <si>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</si>
  <si>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</si>
  <si>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</si>
  <si>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</si>
  <si>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</si>
  <si>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</si>
  <si>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</si>
  <si>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</si>
  <si>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</si>
  <si>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</si>
  <si>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</si>
  <si>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</si>
  <si>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</si>
  <si>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</si>
  <si>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</si>
  <si>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</si>
  <si>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</si>
  <si>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</si>
  <si>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</si>
  <si>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</si>
  <si>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</si>
  <si>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</si>
  <si>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</si>
  <si>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</si>
  <si>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</si>
  <si>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</si>
  <si>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</si>
  <si>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</si>
  <si>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</si>
  <si>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</si>
  <si>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</si>
  <si>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</si>
  <si>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</si>
  <si>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</si>
  <si>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</si>
  <si>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</si>
  <si>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</si>
  <si>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</si>
  <si>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</si>
  <si>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</si>
  <si>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</si>
  <si>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</si>
  <si>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</si>
  <si>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</si>
  <si>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</si>
  <si>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</si>
  <si>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</si>
  <si>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</si>
  <si>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</si>
  <si>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</si>
  <si>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</si>
  <si>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</si>
  <si>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</si>
  <si>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</si>
  <si>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</si>
  <si>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</si>
  <si>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</si>
  <si>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</si>
  <si>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</si>
  <si>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</si>
  <si>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</si>
  <si>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</si>
  <si>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</si>
  <si>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</si>
  <si>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</si>
  <si>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</si>
  <si>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</si>
  <si>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</si>
  <si>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</si>
  <si>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</si>
  <si>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</si>
  <si>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</si>
  <si>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</si>
  <si>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</si>
  <si>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</si>
  <si>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</si>
  <si>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</si>
  <si>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</si>
  <si>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</si>
  <si>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</si>
  <si>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</si>
  <si>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</si>
  <si>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</si>
  <si>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</si>
  <si>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</si>
  <si>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</si>
  <si>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</si>
  <si>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</si>
  <si>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</si>
  <si>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</si>
  <si>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</si>
  <si>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</si>
  <si>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</si>
  <si>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</si>
  <si>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</si>
  <si>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</si>
  <si>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</si>
  <si>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</si>
  <si>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</si>
  <si>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</si>
  <si>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</si>
  <si>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</si>
  <si>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</si>
  <si>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</si>
  <si>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</si>
  <si>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</si>
  <si>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</si>
  <si>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</si>
  <si>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</si>
  <si>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</si>
  <si>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</si>
  <si>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</si>
  <si>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</si>
  <si>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</si>
  <si>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</si>
  <si>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</si>
  <si>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</si>
  <si>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</si>
  <si>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</si>
  <si>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</si>
  <si>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</si>
  <si>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</si>
  <si>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</si>
  <si>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</si>
  <si>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</si>
  <si>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</si>
  <si>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</si>
  <si>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</si>
  <si>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</si>
  <si>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</si>
  <si>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</si>
  <si>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</si>
  <si>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</si>
  <si>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</si>
  <si>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</si>
  <si>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</si>
  <si>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</si>
  <si>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</si>
  <si>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</si>
  <si>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</si>
  <si>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</si>
  <si>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</si>
  <si>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</si>
  <si>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</si>
  <si>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</si>
  <si>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</si>
  <si>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</si>
  <si>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</si>
  <si>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</si>
  <si>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</si>
  <si>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</si>
  <si>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</si>
  <si>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</si>
  <si>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</si>
  <si>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</si>
  <si>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</si>
  <si>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</si>
  <si>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</si>
  <si>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</si>
  <si>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</si>
  <si>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</si>
  <si>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</si>
  <si>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</si>
  <si>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</si>
  <si>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</si>
  <si>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</si>
  <si>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</si>
  <si>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</si>
  <si>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</si>
  <si>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</si>
  <si>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</si>
  <si>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</si>
  <si>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</si>
  <si>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</si>
  <si>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</si>
  <si>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</si>
  <si>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</si>
  <si>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</si>
  <si>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</si>
  <si>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</si>
  <si>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</si>
  <si>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</si>
  <si>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</si>
  <si>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</si>
  <si>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</si>
  <si>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</si>
  <si>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</si>
  <si>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</si>
  <si>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</si>
  <si>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</si>
  <si>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</si>
  <si>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</si>
  <si>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</si>
  <si>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</si>
  <si>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</si>
  <si>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</si>
  <si>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</si>
  <si>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</si>
  <si>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</si>
  <si>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</si>
  <si>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</si>
  <si>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</si>
  <si>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</si>
  <si>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</si>
  <si>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</si>
  <si>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</si>
  <si>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</si>
  <si>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</si>
  <si>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</si>
  <si>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</si>
  <si>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</si>
  <si>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</si>
  <si>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</si>
  <si>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</si>
  <si>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</si>
  <si>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</si>
  <si>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</si>
  <si>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</si>
  <si>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</si>
  <si>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</si>
  <si>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</si>
  <si>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</si>
  <si>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</si>
  <si>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</si>
  <si>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</si>
  <si>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</si>
  <si>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</si>
  <si>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</si>
  <si>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</si>
  <si>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</si>
  <si>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</si>
  <si>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</si>
  <si>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</si>
  <si>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</si>
  <si>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</si>
  <si>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</si>
  <si>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</si>
  <si>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</si>
  <si>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</si>
  <si>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</si>
  <si>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</si>
  <si>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</si>
  <si>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</si>
  <si>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</si>
  <si>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</si>
  <si>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</si>
  <si>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</si>
  <si>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</si>
  <si>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</si>
  <si>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</si>
  <si>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</si>
  <si>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</si>
  <si>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</si>
  <si>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</si>
  <si>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</si>
  <si>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</si>
  <si>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</si>
  <si>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</si>
  <si>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</si>
  <si>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</si>
  <si>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</si>
  <si>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</si>
  <si>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</si>
  <si>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</si>
  <si>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</si>
  <si>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</si>
  <si>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</si>
  <si>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</si>
  <si>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</si>
  <si>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</si>
  <si>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</si>
  <si>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</si>
  <si>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</si>
  <si>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</si>
  <si>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</si>
  <si>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</si>
  <si>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</si>
  <si>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</si>
  <si>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</si>
  <si>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</si>
  <si>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</si>
  <si>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</si>
  <si>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</si>
  <si>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</si>
  <si>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</si>
  <si>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</si>
  <si>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</si>
  <si>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</si>
  <si>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</si>
  <si>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</si>
  <si>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</si>
  <si>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</si>
  <si>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</si>
  <si>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</si>
  <si>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</si>
  <si>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</si>
  <si>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</si>
  <si>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</si>
  <si>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</si>
  <si>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</si>
  <si>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</si>
  <si>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</si>
  <si>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</si>
  <si>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</si>
  <si>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</si>
  <si>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</si>
  <si>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</si>
  <si>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</si>
  <si>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</si>
  <si>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</si>
  <si>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</si>
  <si>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</si>
  <si>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</si>
  <si>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</si>
  <si>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</si>
  <si>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</si>
  <si>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</si>
  <si>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</si>
  <si>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</si>
  <si>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</si>
  <si>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</si>
  <si>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</si>
  <si>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</si>
  <si>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</si>
  <si>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</si>
  <si>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</si>
  <si>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</si>
  <si>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</si>
  <si>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</si>
  <si>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</si>
  <si>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</si>
  <si>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</si>
  <si>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</si>
  <si>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</si>
  <si>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</si>
  <si>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</si>
  <si>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</si>
  <si>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</si>
  <si>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</si>
  <si>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</si>
  <si>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</si>
  <si>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</si>
  <si>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</si>
  <si>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</si>
  <si>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</si>
  <si>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</si>
  <si>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</si>
  <si>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</si>
  <si>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</si>
  <si>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</si>
  <si>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</si>
  <si>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</si>
  <si>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</si>
  <si>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</si>
  <si>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</si>
  <si>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</si>
  <si>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</si>
  <si>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</si>
  <si>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</si>
  <si>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</si>
  <si>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</si>
  <si>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</si>
  <si>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</si>
  <si>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</si>
  <si>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</si>
  <si>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</si>
  <si>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</si>
  <si>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</si>
  <si>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</si>
  <si>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</si>
  <si>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</si>
  <si>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</si>
  <si>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</si>
  <si>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</si>
  <si>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</si>
  <si>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</si>
  <si>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</si>
  <si>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</si>
  <si>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</si>
  <si>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</si>
  <si>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</si>
  <si>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</si>
  <si>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</si>
  <si>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</si>
  <si>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</si>
  <si>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</si>
  <si>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</si>
  <si>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</si>
  <si>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</si>
  <si>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</si>
  <si>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</si>
  <si>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</si>
  <si>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</si>
  <si>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</si>
  <si>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</si>
  <si>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</si>
  <si>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</si>
  <si>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</si>
  <si>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</si>
  <si>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</si>
  <si>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</si>
  <si>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</si>
  <si>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</si>
  <si>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</si>
  <si>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</si>
  <si>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</si>
  <si>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</si>
  <si>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</si>
  <si>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</si>
  <si>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</si>
  <si>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</si>
  <si>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</si>
  <si>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</si>
  <si>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</si>
  <si>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</si>
  <si>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</si>
  <si>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</si>
  <si>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</si>
  <si>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</si>
  <si>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</si>
  <si>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</si>
  <si>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</si>
  <si>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</si>
  <si>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</si>
  <si>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</si>
  <si>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</si>
  <si>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</si>
  <si>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</si>
  <si>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</si>
  <si>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</si>
  <si>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</si>
  <si>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</si>
  <si>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</si>
  <si>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</si>
  <si>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</si>
  <si>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</si>
  <si>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</si>
  <si>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</si>
  <si>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</si>
  <si>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</si>
  <si>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</si>
  <si>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</si>
  <si>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</si>
  <si>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</si>
  <si>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</si>
  <si>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</si>
  <si>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</si>
  <si>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</si>
  <si>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</si>
  <si>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</si>
  <si>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</si>
  <si>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</si>
  <si>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</si>
  <si>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</si>
  <si>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</si>
  <si>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</si>
  <si>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</si>
  <si>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</si>
  <si>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</si>
  <si>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</si>
  <si>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</si>
  <si>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</si>
  <si>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</si>
  <si>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</si>
  <si>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</si>
  <si>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</si>
  <si>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</si>
  <si>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</si>
  <si>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</si>
  <si>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</si>
  <si>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</si>
  <si>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</si>
  <si>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</si>
  <si>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</si>
  <si>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</si>
  <si>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</si>
  <si>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</si>
  <si>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</si>
  <si>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</si>
  <si>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</si>
  <si>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</si>
  <si>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</si>
  <si>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</si>
  <si>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</si>
  <si>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</si>
  <si>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</si>
  <si>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</si>
  <si>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</si>
  <si>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</si>
  <si>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</si>
  <si>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</si>
  <si>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</si>
  <si>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</si>
  <si>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</si>
  <si>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</si>
  <si>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</si>
  <si>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</si>
  <si>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</si>
  <si>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</si>
  <si>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</si>
  <si>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</si>
  <si>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</si>
  <si>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</si>
  <si>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</si>
  <si>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</si>
  <si>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</si>
  <si>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</si>
  <si>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</si>
  <si>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</si>
  <si>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</si>
  <si>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</si>
  <si>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</si>
  <si>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</si>
  <si>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</si>
  <si>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</si>
  <si>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</si>
  <si>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</si>
  <si>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</si>
  <si>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</si>
  <si>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</si>
  <si>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</si>
  <si>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</si>
  <si>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</si>
  <si>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</si>
  <si>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</si>
  <si>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</si>
  <si>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</si>
  <si>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</si>
  <si>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</si>
  <si>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</si>
  <si>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</si>
  <si>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</si>
  <si>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</si>
  <si>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</si>
  <si>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</si>
  <si>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</si>
  <si>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</si>
  <si>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</si>
  <si>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</si>
  <si>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</si>
  <si>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</si>
  <si>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</si>
  <si>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</si>
  <si>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</si>
  <si>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</si>
  <si>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</si>
  <si>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</si>
  <si>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</si>
  <si>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</si>
  <si>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</si>
  <si>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</si>
  <si>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</si>
  <si>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</si>
  <si>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</si>
  <si>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</si>
  <si>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</si>
  <si>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</si>
  <si>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</si>
  <si>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</si>
  <si>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</si>
  <si>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</si>
  <si>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</si>
  <si>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</si>
  <si>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</si>
  <si>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</si>
  <si>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</si>
  <si>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</si>
  <si>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</si>
  <si>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</si>
  <si>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</si>
  <si>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</si>
  <si>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</si>
  <si>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</si>
  <si>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</si>
  <si>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</si>
  <si>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</si>
  <si>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</si>
  <si>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</si>
  <si>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</si>
  <si>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</si>
  <si>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</si>
  <si>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</si>
  <si>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</si>
  <si>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</si>
  <si>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</si>
  <si>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</si>
  <si>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</si>
  <si>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</si>
  <si>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</si>
  <si>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</si>
  <si>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</si>
  <si>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</si>
  <si>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</si>
  <si>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</si>
  <si>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</si>
  <si>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</si>
  <si>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</si>
  <si>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</si>
  <si>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</si>
  <si>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</si>
  <si>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</si>
  <si>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</si>
  <si>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</si>
  <si>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</si>
  <si>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</si>
  <si>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</si>
  <si>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</si>
  <si>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</si>
  <si>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</si>
  <si>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</si>
  <si>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</si>
  <si>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</si>
  <si>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</si>
  <si>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</si>
  <si>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</si>
  <si>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</si>
  <si>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</si>
  <si>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</si>
  <si>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</si>
  <si>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</si>
  <si>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</si>
  <si>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</si>
  <si>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</si>
  <si>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</si>
  <si>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</si>
  <si>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</si>
  <si>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</si>
  <si>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</si>
  <si>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</si>
  <si>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</si>
  <si>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</si>
  <si>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</si>
  <si>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</si>
  <si>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</si>
  <si>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</si>
  <si>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</si>
  <si>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</si>
  <si>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</si>
  <si>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</si>
  <si>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</si>
  <si>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</si>
  <si>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</si>
  <si>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</si>
  <si>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</si>
  <si>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</si>
  <si>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</si>
  <si>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</si>
  <si>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</si>
  <si>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</si>
  <si>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</si>
  <si>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</si>
  <si>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</si>
  <si>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</si>
  <si>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</si>
  <si>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</si>
  <si>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</si>
  <si>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</si>
  <si>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</si>
  <si>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</si>
  <si>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</si>
  <si>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</si>
  <si>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</si>
  <si>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</si>
  <si>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</si>
  <si>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</si>
  <si>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</si>
  <si>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</si>
  <si>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</si>
  <si>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</si>
  <si>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</si>
  <si>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</si>
  <si>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</si>
  <si>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</si>
  <si>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</si>
  <si>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</si>
  <si>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</si>
  <si>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</si>
  <si>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</si>
  <si>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</si>
  <si>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</si>
  <si>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</si>
  <si>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</si>
  <si>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</si>
  <si>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</si>
  <si>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</si>
  <si>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</si>
  <si>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</si>
  <si>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</si>
  <si>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</si>
  <si>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</si>
  <si>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</si>
  <si>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</si>
  <si>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</si>
  <si>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</si>
  <si>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</si>
  <si>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</si>
  <si>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</si>
  <si>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</si>
  <si>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</si>
  <si>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</si>
  <si>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</si>
  <si>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</si>
  <si>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</si>
  <si>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</si>
  <si>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</si>
  <si>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</si>
  <si>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</si>
  <si>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</si>
  <si>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</si>
  <si>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</si>
  <si>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</si>
  <si>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</si>
  <si>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</si>
  <si>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</si>
  <si>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</si>
  <si>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</si>
  <si>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</si>
  <si>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</si>
  <si>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</si>
  <si>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</si>
  <si>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</si>
  <si>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</si>
  <si>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</si>
  <si>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</si>
  <si>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</si>
  <si>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</si>
  <si>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</si>
  <si>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</si>
  <si>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</si>
  <si>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</si>
  <si>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</si>
  <si>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</si>
  <si>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</si>
  <si>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</si>
  <si>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</si>
  <si>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</si>
  <si>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</si>
  <si>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</si>
  <si>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</si>
  <si>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</si>
  <si>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</si>
  <si>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</si>
  <si>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</si>
  <si>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</si>
  <si>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</si>
  <si>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</si>
  <si>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</si>
  <si>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</si>
  <si>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</si>
  <si>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</si>
  <si>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</si>
  <si>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</si>
  <si>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</si>
  <si>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</si>
  <si>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</si>
  <si>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</si>
  <si>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</si>
  <si>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</si>
  <si>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</si>
  <si>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</si>
  <si>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</si>
  <si>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</si>
  <si>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</si>
  <si>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</si>
  <si>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</si>
  <si>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</si>
  <si>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</si>
  <si>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</si>
  <si>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</si>
  <si>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</si>
  <si>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</si>
  <si>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</si>
  <si>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</si>
  <si>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</si>
  <si>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</si>
  <si>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</si>
  <si>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</si>
  <si>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</si>
  <si>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</si>
  <si>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</si>
  <si>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</si>
  <si>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</si>
  <si>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</si>
  <si>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</si>
  <si>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</si>
  <si>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</si>
  <si>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</si>
  <si>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</si>
  <si>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</si>
  <si>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</si>
  <si>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</si>
  <si>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</si>
  <si>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</si>
  <si>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</si>
  <si>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</si>
  <si>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</si>
  <si>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</si>
  <si>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</si>
  <si>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</si>
  <si>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</si>
  <si>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</si>
  <si>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</si>
  <si>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</si>
  <si>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</si>
  <si>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</si>
  <si>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</si>
  <si>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</si>
  <si>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</si>
  <si>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</si>
  <si>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</si>
  <si>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</si>
  <si>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</si>
  <si>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</si>
  <si>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</si>
  <si>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</si>
  <si>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</si>
  <si>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</si>
  <si>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</si>
  <si>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</si>
  <si>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</si>
  <si>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</si>
  <si>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</si>
  <si>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</si>
  <si>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</si>
  <si>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</si>
  <si>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</si>
  <si>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</si>
  <si>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</si>
  <si>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</si>
  <si>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</si>
  <si>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</si>
  <si>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</si>
  <si>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</si>
  <si>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</si>
  <si>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</si>
  <si>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</si>
  <si>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</si>
  <si>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</si>
  <si>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</si>
  <si>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</si>
  <si>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</si>
  <si>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</si>
  <si>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</si>
  <si>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</si>
  <si>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</si>
  <si>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</si>
  <si>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</si>
  <si>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</si>
  <si>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</si>
  <si>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</si>
  <si>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</si>
  <si>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</si>
  <si>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</si>
  <si>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</si>
  <si>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</si>
  <si>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</si>
  <si>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</si>
  <si>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</si>
  <si>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</si>
  <si>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</si>
  <si>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</si>
  <si>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</si>
  <si>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</si>
  <si>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</si>
  <si>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</si>
  <si>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</si>
  <si>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</si>
  <si>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</si>
  <si>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</si>
  <si>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</si>
  <si>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</si>
  <si>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</si>
  <si>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</si>
  <si>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</si>
  <si>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</si>
  <si>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</si>
  <si>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</si>
  <si>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</si>
  <si>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</si>
  <si>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</si>
  <si>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</si>
  <si>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</si>
  <si>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</si>
  <si>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</si>
  <si>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</si>
  <si>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</si>
  <si>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</si>
  <si>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</si>
  <si>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</si>
  <si>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</si>
  <si>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</si>
  <si>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</si>
  <si>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</si>
  <si>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</si>
  <si>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</si>
  <si>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</si>
  <si>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</si>
  <si>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</si>
  <si>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</si>
  <si>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</si>
  <si>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</si>
  <si>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</si>
  <si>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</si>
  <si>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</si>
  <si>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</si>
  <si>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</si>
  <si>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</si>
  <si>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</si>
  <si>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</si>
  <si>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</si>
  <si>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</si>
  <si>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</si>
  <si>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</si>
  <si>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</si>
  <si>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</si>
  <si>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</si>
  <si>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</si>
  <si>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</si>
  <si>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</si>
  <si>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</si>
  <si>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</si>
  <si>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</si>
  <si>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</si>
  <si>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</si>
  <si>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</si>
  <si>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</si>
  <si>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</si>
  <si>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</si>
  <si>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</si>
  <si>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</si>
  <si>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</si>
  <si>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</si>
  <si>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</si>
  <si>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</si>
  <si>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</si>
  <si>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</si>
  <si>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</si>
  <si>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</si>
  <si>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</si>
  <si>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</si>
  <si>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</si>
  <si>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</si>
  <si>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</si>
  <si>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</si>
  <si>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</si>
  <si>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</si>
  <si>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</si>
  <si>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</si>
  <si>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</si>
  <si>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</si>
  <si>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</si>
  <si>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</si>
  <si>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</si>
  <si>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</si>
  <si>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</si>
  <si>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</si>
  <si>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</si>
  <si>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</si>
  <si>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</si>
  <si>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</si>
  <si>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</si>
  <si>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</si>
  <si>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</si>
  <si>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</si>
  <si>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</si>
  <si>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</si>
  <si>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</si>
  <si>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</si>
  <si>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</si>
  <si>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</si>
  <si>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</si>
  <si>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</si>
  <si>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</si>
  <si>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</si>
  <si>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</si>
  <si>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</si>
  <si>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</si>
  <si>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</si>
  <si>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</si>
  <si>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</si>
  <si>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</si>
  <si>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</si>
  <si>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</si>
  <si>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</si>
  <si>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</si>
  <si>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</si>
  <si>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</si>
  <si>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</si>
  <si>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</si>
  <si>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</si>
  <si>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</si>
  <si>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</si>
  <si>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</si>
  <si>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</si>
  <si>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</si>
  <si>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</si>
  <si>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</si>
  <si>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</si>
  <si>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</si>
  <si>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</si>
  <si>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</si>
  <si>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</si>
  <si>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</si>
  <si>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</si>
  <si>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</si>
  <si>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</si>
  <si>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</si>
  <si>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</si>
  <si>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</si>
  <si>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</si>
  <si>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</si>
  <si>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</si>
  <si>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</si>
  <si>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</si>
  <si>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</si>
  <si>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</si>
  <si>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</si>
  <si>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</si>
  <si>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</si>
  <si>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</si>
  <si>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</si>
  <si>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</si>
  <si>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</si>
  <si>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</si>
  <si>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</si>
  <si>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</si>
  <si>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</si>
  <si>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</si>
  <si>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</si>
  <si>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</si>
  <si>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</si>
  <si>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</si>
  <si>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</si>
  <si>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</si>
  <si>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</si>
  <si>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</si>
  <si>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</si>
  <si>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</si>
  <si>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</si>
  <si>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</si>
  <si>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</si>
  <si>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</si>
  <si>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</si>
  <si>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</si>
  <si>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</si>
  <si>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</si>
  <si>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</si>
  <si>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</si>
  <si>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</si>
  <si>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</si>
  <si>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</si>
  <si>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</si>
  <si>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</si>
  <si>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</si>
  <si>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</si>
  <si>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</si>
  <si>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</si>
  <si>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</si>
  <si>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</si>
  <si>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</si>
  <si>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</si>
  <si>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</si>
  <si>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</si>
  <si>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</si>
  <si>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</si>
  <si>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</si>
  <si>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</si>
  <si>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</si>
  <si>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</si>
  <si>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</si>
  <si>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</si>
  <si>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</si>
  <si>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</si>
  <si>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</si>
  <si>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</si>
  <si>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</si>
  <si>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</si>
  <si>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</si>
  <si>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</si>
  <si>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</si>
  <si>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</si>
  <si>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</si>
  <si>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</si>
  <si>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</si>
  <si>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</si>
  <si>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</si>
  <si>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</si>
  <si>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</si>
  <si>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</si>
  <si>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</si>
  <si>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</si>
  <si>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</si>
  <si>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</si>
  <si>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</si>
  <si>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</si>
  <si>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</si>
  <si>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</si>
  <si>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</si>
  <si>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</si>
  <si>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</si>
  <si>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</si>
  <si>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</si>
  <si>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</si>
  <si>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</si>
  <si>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</si>
  <si>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</si>
  <si>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</si>
  <si>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</si>
  <si>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</si>
  <si>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</si>
  <si>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</si>
  <si>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</si>
  <si>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</si>
  <si>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</si>
  <si>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</si>
  <si>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</si>
  <si>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</si>
  <si>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</si>
  <si>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</si>
  <si>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</si>
  <si>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</si>
  <si>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</si>
  <si>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</si>
  <si>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</si>
  <si>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</si>
  <si>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</si>
  <si>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</si>
  <si>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</si>
  <si>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</si>
  <si>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</si>
  <si>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</si>
  <si>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</si>
  <si>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</si>
  <si>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</si>
  <si>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</si>
  <si>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</si>
  <si>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</si>
  <si>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</si>
  <si>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</si>
  <si>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</si>
  <si>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</si>
  <si>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</si>
  <si>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</si>
  <si>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</si>
  <si>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</si>
  <si>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</si>
  <si>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</si>
  <si>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</si>
  <si>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</si>
  <si>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</si>
  <si>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</si>
  <si>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</si>
  <si>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</si>
  <si>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</si>
  <si>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</si>
  <si>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</si>
  <si>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</si>
  <si>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</si>
  <si>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</si>
  <si>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</si>
  <si>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</si>
  <si>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</si>
  <si>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</si>
  <si>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</si>
  <si>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</si>
  <si>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</si>
  <si>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</si>
  <si>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</si>
  <si>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</si>
  <si>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</si>
  <si>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</si>
  <si>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</si>
  <si>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</si>
  <si>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</si>
  <si>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</si>
  <si>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</si>
  <si>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</si>
  <si>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</si>
  <si>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</si>
  <si>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</si>
  <si>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</si>
  <si>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</si>
  <si>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</si>
  <si>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</si>
  <si>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</si>
  <si>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</si>
  <si>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</si>
  <si>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</si>
  <si>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</si>
  <si>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</si>
  <si>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</si>
  <si>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</si>
  <si>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</si>
  <si>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</si>
  <si>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</si>
  <si>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</si>
  <si>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</si>
  <si>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</si>
  <si>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</si>
  <si>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</si>
  <si>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</si>
  <si>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</si>
  <si>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</si>
  <si>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</si>
  <si>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</si>
  <si>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</si>
  <si>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</si>
  <si>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</si>
  <si>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</si>
  <si>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</si>
  <si>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</si>
  <si>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</si>
  <si>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</si>
  <si>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</si>
  <si>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</si>
  <si>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</si>
  <si>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</si>
  <si>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</si>
  <si>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</si>
  <si>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</si>
  <si>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</si>
  <si>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</si>
  <si>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</si>
  <si>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</si>
  <si>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</si>
  <si>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</si>
  <si>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</si>
  <si>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</si>
  <si>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</si>
  <si>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</si>
  <si>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</si>
  <si>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</si>
  <si>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</si>
  <si>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</si>
  <si>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</si>
  <si>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</si>
  <si>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</si>
  <si>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</si>
  <si>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</si>
  <si>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</si>
  <si>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</si>
  <si>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</si>
  <si>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</si>
  <si>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</si>
  <si>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</si>
  <si>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</si>
  <si>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</si>
  <si>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</si>
  <si>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</si>
  <si>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</si>
  <si>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</si>
  <si>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</si>
  <si>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</si>
  <si>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</si>
  <si>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</si>
  <si>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</si>
  <si>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</si>
  <si>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</si>
  <si>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</si>
  <si>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</si>
  <si>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</si>
  <si>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</si>
  <si>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</si>
  <si>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</si>
  <si>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</si>
  <si>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</si>
  <si>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</si>
  <si>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</si>
  <si>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</si>
  <si>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</si>
  <si>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</si>
  <si>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</si>
  <si>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</si>
  <si>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</si>
  <si>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</si>
  <si>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</si>
  <si>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</si>
  <si>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</si>
  <si>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</si>
  <si>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</si>
  <si>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</si>
  <si>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</si>
  <si>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</si>
  <si>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</si>
  <si>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</si>
  <si>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</si>
  <si>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</si>
  <si>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</si>
  <si>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</si>
  <si>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</si>
  <si>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</si>
  <si>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</si>
  <si>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</si>
  <si>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</si>
  <si>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</si>
  <si>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</si>
  <si>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</si>
  <si>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</si>
  <si>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</si>
  <si>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</si>
  <si>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</si>
  <si>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</si>
  <si>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</si>
  <si>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</si>
  <si>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</si>
  <si>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</si>
  <si>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</si>
  <si>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</si>
  <si>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</si>
  <si>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</si>
  <si>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</si>
  <si>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</si>
  <si>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</si>
  <si>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</si>
  <si>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</si>
  <si>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</si>
  <si>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</si>
  <si>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</si>
  <si>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</si>
  <si>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</si>
  <si>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</si>
  <si>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</si>
  <si>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</si>
  <si>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</si>
  <si>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</si>
  <si>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</si>
  <si>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</si>
  <si>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</si>
  <si>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</si>
  <si>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</si>
  <si>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</si>
  <si>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</si>
  <si>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</si>
  <si>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</si>
  <si>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</si>
  <si>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</si>
  <si>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</si>
  <si>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</si>
  <si>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</si>
  <si>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</si>
  <si>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</si>
  <si>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</si>
  <si>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</si>
  <si>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</si>
  <si>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</si>
  <si>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</si>
  <si>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</si>
  <si>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</si>
  <si>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</si>
  <si>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</si>
  <si>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</si>
  <si>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</si>
  <si>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</si>
  <si>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</si>
  <si>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</si>
  <si>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</si>
  <si>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</si>
  <si>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</si>
  <si>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</si>
  <si>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</si>
  <si>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</si>
  <si>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</si>
  <si>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</si>
  <si>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</si>
  <si>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</si>
  <si>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</si>
  <si>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</si>
  <si>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</si>
  <si>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</si>
  <si>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</si>
  <si>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</si>
  <si>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</si>
  <si>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</si>
  <si>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</si>
  <si>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</si>
  <si>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</si>
  <si>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</si>
  <si>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</si>
  <si>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</si>
  <si>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</si>
  <si>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</si>
  <si>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</si>
  <si>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</si>
  <si>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</si>
  <si>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</si>
  <si>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</si>
  <si>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</si>
  <si>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</si>
  <si>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</si>
  <si>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</si>
  <si>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</si>
  <si>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</si>
  <si>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</si>
  <si>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</si>
  <si>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</si>
  <si>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</si>
  <si>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</si>
  <si>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</si>
  <si>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</si>
  <si>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</si>
  <si>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</si>
  <si>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</si>
  <si>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</si>
  <si>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</si>
  <si>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</si>
  <si>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</si>
  <si>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</si>
  <si>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</si>
  <si>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</si>
  <si>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</si>
  <si>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</si>
  <si>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</si>
  <si>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</si>
  <si>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</si>
  <si>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</si>
  <si>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</si>
  <si>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</si>
  <si>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</si>
  <si>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</si>
  <si>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</si>
  <si>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</si>
  <si>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</si>
  <si>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</si>
  <si>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</si>
  <si>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</si>
  <si>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</si>
  <si>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</si>
  <si>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</si>
  <si>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</si>
  <si>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</si>
  <si>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</si>
  <si>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</si>
  <si>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</si>
  <si>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</si>
  <si>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</si>
  <si>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</si>
  <si>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</si>
  <si>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</si>
  <si>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</si>
  <si>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</si>
  <si>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</si>
  <si>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</si>
  <si>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</si>
  <si>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</si>
  <si>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</si>
  <si>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</si>
  <si>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</si>
  <si>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</si>
  <si>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</si>
  <si>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</si>
  <si>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</si>
  <si>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</si>
  <si>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</si>
  <si>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</si>
  <si>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</si>
  <si>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</si>
  <si>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</si>
  <si>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</si>
  <si>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</si>
  <si>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</si>
  <si>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</si>
  <si>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</si>
  <si>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</si>
  <si>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</si>
  <si>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</si>
  <si>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</si>
  <si>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</si>
  <si>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</si>
  <si>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</si>
  <si>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</si>
  <si>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</si>
  <si>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</si>
  <si>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</si>
  <si>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</si>
  <si>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</si>
  <si>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</si>
  <si>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</si>
  <si>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</si>
  <si>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</si>
  <si>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</si>
  <si>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</si>
  <si>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</si>
  <si>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</si>
  <si>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</si>
  <si>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</si>
  <si>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</si>
  <si>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</si>
  <si>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</si>
  <si>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</si>
  <si>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</si>
  <si>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</si>
  <si>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</si>
  <si>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</si>
  <si>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</si>
  <si>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</si>
  <si>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</si>
  <si>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</si>
  <si>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</si>
  <si>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</si>
  <si>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</si>
  <si>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</si>
  <si>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</si>
  <si>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</si>
  <si>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</si>
  <si>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</si>
  <si>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</si>
  <si>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</si>
  <si>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</si>
  <si>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</si>
  <si>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</si>
  <si>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</si>
  <si>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</si>
  <si>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</si>
  <si>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</si>
  <si>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</si>
  <si>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</si>
  <si>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</si>
  <si>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</si>
  <si>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</si>
  <si>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</si>
  <si>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</si>
  <si>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</si>
  <si>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</si>
  <si>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</si>
  <si>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</si>
  <si>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</si>
  <si>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</si>
  <si>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</si>
  <si>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</si>
  <si>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</si>
  <si>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</si>
  <si>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</si>
  <si>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</si>
  <si>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</si>
  <si>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</si>
  <si>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</si>
  <si>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</si>
  <si>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</si>
  <si>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</si>
  <si>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</si>
  <si>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</si>
  <si>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</si>
  <si>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</si>
  <si>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</si>
  <si>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</si>
  <si>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</si>
  <si>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</si>
  <si>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</si>
  <si>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</si>
  <si>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</si>
  <si>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</si>
  <si>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</si>
  <si>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</si>
  <si>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</si>
  <si>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</si>
  <si>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</si>
  <si>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</si>
  <si>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</si>
  <si>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</si>
  <si>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</si>
  <si>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</si>
  <si>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</si>
  <si>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</si>
  <si>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</si>
  <si>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</si>
  <si>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</si>
  <si>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</si>
  <si>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</si>
  <si>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</si>
  <si>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</si>
  <si>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</si>
  <si>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</si>
  <si>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</si>
  <si>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</si>
  <si>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</si>
  <si>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</si>
  <si>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</si>
  <si>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</si>
  <si>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</si>
  <si>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</si>
  <si>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</si>
  <si>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</si>
  <si>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</si>
  <si>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</si>
  <si>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</si>
  <si>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</si>
  <si>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</si>
  <si>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</si>
  <si>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</si>
  <si>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</si>
  <si>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</si>
  <si>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</si>
  <si>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</si>
  <si>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</si>
  <si>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</si>
  <si>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</si>
  <si>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</si>
  <si>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</si>
  <si>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</si>
  <si>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</si>
  <si>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</si>
  <si>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</si>
  <si>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</si>
  <si>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</si>
  <si>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</si>
  <si>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</si>
  <si>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</si>
  <si>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</si>
  <si>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</si>
  <si>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</si>
  <si>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</si>
  <si>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</si>
  <si>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</si>
  <si>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</si>
  <si>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</si>
  <si>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</si>
  <si>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</si>
  <si>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</si>
  <si>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</si>
  <si>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</si>
  <si>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</si>
  <si>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</si>
  <si>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</si>
  <si>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</si>
  <si>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</si>
  <si>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</si>
  <si>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</si>
  <si>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</si>
  <si>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</si>
  <si>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</si>
  <si>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</si>
  <si>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</si>
  <si>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</si>
  <si>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</si>
  <si>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</si>
  <si>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</si>
  <si>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</si>
  <si>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</si>
  <si>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</si>
  <si>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</si>
  <si>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</si>
  <si>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</si>
  <si>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</si>
  <si>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</si>
  <si>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</si>
  <si>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</si>
  <si>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</si>
  <si>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</si>
  <si>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</si>
  <si>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</si>
  <si>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</si>
  <si>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</si>
  <si>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</si>
  <si>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</si>
  <si>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</si>
  <si>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</si>
  <si>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</si>
  <si>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</si>
  <si>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</si>
  <si>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</si>
  <si>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</si>
  <si>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</si>
  <si>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</si>
  <si>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</si>
  <si>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</si>
  <si>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</si>
  <si>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</si>
  <si>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</si>
  <si>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</si>
  <si>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</si>
  <si>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</si>
  <si>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</si>
  <si>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</si>
  <si>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</si>
  <si>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</si>
  <si>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</si>
  <si>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</si>
  <si>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</si>
  <si>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</si>
  <si>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</si>
  <si>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</si>
  <si>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</si>
  <si>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</si>
  <si>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</si>
  <si>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</si>
  <si>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</si>
  <si>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</si>
  <si>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</si>
  <si>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</si>
  <si>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</si>
  <si>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</si>
  <si>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</si>
  <si>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</si>
  <si>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</si>
  <si>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</si>
  <si>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</si>
  <si>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</si>
  <si>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</si>
  <si>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</si>
  <si>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</si>
  <si>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</si>
  <si>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</si>
  <si>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</si>
  <si>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</si>
  <si>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</si>
  <si>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</si>
  <si>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</si>
  <si>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</si>
  <si>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</si>
  <si>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</si>
  <si>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</si>
  <si>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</si>
  <si>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</si>
  <si>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</si>
  <si>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</si>
  <si>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</si>
  <si>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</si>
  <si>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</si>
  <si>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</si>
  <si>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</si>
  <si>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</si>
  <si>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</si>
  <si>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</si>
  <si>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</si>
  <si>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</si>
  <si>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</si>
  <si>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</si>
  <si>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</si>
  <si>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</si>
  <si>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</si>
  <si>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</si>
  <si>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</si>
  <si>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</si>
  <si>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</si>
  <si>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</si>
  <si>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</si>
  <si>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</si>
  <si>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</si>
  <si>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</si>
  <si>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</si>
  <si>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</si>
  <si>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</si>
  <si>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</si>
  <si>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</si>
  <si>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</si>
  <si>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</si>
  <si>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</si>
  <si>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</si>
  <si>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</si>
  <si>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</si>
  <si>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</si>
  <si>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</si>
  <si>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</si>
  <si>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</si>
  <si>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</si>
  <si>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</si>
  <si>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</si>
  <si>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</si>
  <si>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</si>
  <si>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</si>
  <si>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</si>
  <si>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</si>
  <si>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</si>
  <si>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</si>
  <si>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</si>
  <si>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</si>
  <si>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</si>
  <si>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</si>
  <si>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</si>
  <si>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</si>
  <si>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</si>
  <si>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</si>
  <si>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</si>
  <si>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</si>
  <si>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</si>
  <si>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</si>
  <si>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</si>
  <si>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</si>
  <si>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</si>
  <si>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</si>
  <si>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</si>
  <si>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</si>
  <si>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</si>
  <si>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</si>
  <si>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</si>
  <si>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</si>
  <si>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</si>
  <si>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</si>
  <si>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</si>
  <si>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</si>
  <si>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</si>
  <si>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</si>
  <si>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</si>
  <si>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</si>
  <si>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</si>
  <si>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</si>
  <si>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</si>
  <si>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</si>
  <si>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</si>
  <si>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</si>
  <si>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</si>
  <si>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</si>
  <si>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</si>
  <si>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</si>
  <si>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</si>
  <si>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</si>
  <si>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</si>
  <si>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</si>
  <si>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</si>
  <si>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</si>
  <si>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</si>
  <si>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</si>
  <si>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</si>
  <si>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</si>
  <si>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</si>
  <si>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</si>
  <si>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</si>
  <si>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</si>
  <si>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</si>
  <si>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</si>
  <si>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</si>
  <si>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</si>
  <si>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</si>
  <si>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</si>
  <si>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</si>
  <si>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</si>
  <si>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</si>
  <si>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</si>
  <si>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</si>
  <si>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</si>
  <si>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</si>
  <si>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</si>
  <si>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</si>
  <si>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</si>
  <si>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</si>
  <si>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</si>
  <si>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</si>
  <si>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</si>
  <si>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</si>
  <si>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</si>
  <si>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</si>
  <si>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</si>
  <si>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</si>
  <si>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</si>
  <si>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</si>
  <si>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</si>
  <si>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</si>
  <si>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</si>
  <si>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</si>
  <si>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</si>
  <si>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</si>
  <si>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</si>
  <si>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</si>
  <si>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</si>
  <si>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</si>
  <si>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</si>
  <si>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</si>
  <si>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</si>
  <si>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</si>
  <si>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</si>
  <si>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</si>
  <si>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</si>
  <si>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</si>
  <si>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</si>
  <si>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</si>
  <si>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</si>
  <si>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</si>
  <si>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</si>
  <si>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</si>
  <si>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</si>
  <si>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</si>
  <si>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</si>
  <si>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</si>
  <si>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</si>
  <si>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</si>
  <si>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</si>
  <si>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</si>
  <si>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</si>
  <si>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</si>
  <si>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</si>
  <si>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</si>
  <si>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</si>
  <si>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</si>
  <si>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</si>
  <si>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</si>
  <si>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</si>
  <si>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</si>
  <si>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</si>
  <si>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</si>
  <si>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</si>
  <si>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</si>
  <si>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</si>
  <si>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</si>
  <si>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</si>
  <si>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</si>
  <si>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</si>
  <si>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</si>
  <si>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</si>
  <si>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</si>
  <si>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</si>
  <si>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</si>
  <si>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</si>
  <si>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</si>
  <si>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</si>
  <si>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</si>
  <si>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</si>
  <si>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</si>
  <si>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</si>
  <si>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</si>
  <si>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</si>
  <si>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</si>
  <si>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</si>
  <si>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</si>
  <si>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</si>
  <si>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</si>
  <si>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</si>
  <si>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</si>
  <si>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</si>
  <si>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</si>
  <si>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</si>
  <si>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</si>
  <si>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</si>
  <si>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</si>
  <si>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</si>
  <si>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</si>
  <si>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</si>
  <si>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</si>
  <si>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</si>
  <si>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</si>
  <si>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</si>
  <si>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</si>
  <si>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</si>
  <si>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</si>
  <si>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</si>
  <si>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</si>
  <si>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</si>
  <si>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</si>
  <si>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</si>
  <si>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</si>
  <si>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</si>
  <si>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</si>
  <si>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</si>
  <si>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</si>
  <si>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</si>
  <si>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</si>
  <si>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</si>
  <si>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</si>
  <si>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</si>
  <si>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</si>
  <si>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</si>
  <si>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</si>
  <si>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</si>
  <si>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</si>
  <si>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</si>
  <si>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</si>
  <si>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</si>
  <si>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</si>
  <si>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</si>
  <si>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</si>
  <si>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</si>
  <si>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</si>
  <si>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</si>
  <si>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</si>
  <si>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</si>
  <si>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</si>
  <si>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</si>
  <si>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</si>
  <si>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</si>
  <si>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</si>
  <si>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</si>
  <si>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</si>
  <si>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</si>
  <si>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</si>
  <si>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</si>
  <si>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</si>
  <si>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</si>
  <si>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</si>
  <si>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</si>
  <si>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</si>
  <si>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</si>
  <si>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</si>
  <si>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</si>
  <si>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</si>
  <si>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</si>
  <si>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</si>
  <si>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</si>
  <si>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</si>
  <si>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</si>
  <si>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</si>
  <si>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</si>
  <si>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</si>
  <si>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</si>
  <si>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</si>
  <si>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</si>
  <si>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</si>
  <si>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</si>
  <si>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</si>
  <si>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</si>
  <si>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</si>
  <si>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</si>
  <si>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</si>
  <si>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</si>
  <si>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</si>
  <si>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</si>
  <si>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</si>
  <si>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</si>
  <si>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</si>
  <si>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</si>
  <si>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</si>
  <si>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</si>
  <si>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</si>
  <si>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</si>
  <si>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</si>
  <si>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</si>
  <si>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</si>
  <si>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</si>
  <si>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</si>
  <si>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</si>
  <si>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</si>
  <si>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</si>
  <si>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</si>
  <si>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</si>
  <si>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</si>
  <si>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</si>
  <si>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</si>
  <si>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</si>
  <si>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</si>
  <si>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</si>
  <si>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</si>
  <si>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</si>
  <si>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</si>
  <si>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</si>
  <si>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</si>
  <si>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</si>
  <si>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</si>
  <si>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</si>
  <si>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</si>
  <si>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</si>
  <si>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</si>
  <si>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</si>
  <si>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</si>
  <si>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</si>
  <si>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</si>
  <si>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</si>
  <si>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</si>
  <si>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</si>
  <si>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</si>
  <si>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</si>
  <si>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</si>
  <si>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</si>
  <si>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</si>
  <si>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</si>
  <si>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</si>
  <si>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</si>
  <si>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</si>
  <si>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</si>
  <si>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</si>
  <si>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</si>
  <si>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</si>
  <si>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</si>
  <si>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</si>
  <si>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</si>
  <si>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</si>
  <si>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</si>
  <si>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</si>
  <si>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</si>
  <si>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</si>
  <si>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</si>
  <si>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</si>
  <si>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</si>
  <si>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</si>
  <si>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</si>
  <si>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</si>
  <si>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</si>
  <si>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</si>
  <si>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</si>
  <si>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</si>
  <si>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</si>
  <si>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</si>
  <si>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</si>
  <si>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</si>
  <si>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</si>
  <si>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</si>
  <si>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</si>
  <si>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</si>
  <si>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</si>
  <si>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</si>
  <si>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</si>
  <si>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</si>
  <si>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</si>
  <si>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</si>
  <si>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</si>
  <si>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</si>
  <si>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</si>
  <si>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</si>
  <si>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</si>
  <si>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</si>
  <si>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</si>
  <si>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</si>
  <si>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</si>
  <si>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</si>
  <si>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</si>
  <si>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</si>
  <si>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</si>
  <si>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</si>
  <si>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</si>
  <si>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</si>
  <si>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</si>
  <si>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</si>
  <si>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</si>
  <si>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</si>
  <si>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</si>
  <si>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</si>
  <si>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</si>
  <si>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</si>
  <si>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</si>
  <si>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</si>
  <si>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</si>
  <si>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</si>
  <si>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</si>
  <si>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</si>
  <si>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</si>
  <si>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</si>
  <si>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</si>
  <si>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</si>
  <si>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</si>
  <si>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</si>
  <si>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</si>
  <si>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</si>
  <si>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</si>
  <si>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</si>
  <si>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</si>
  <si>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</si>
  <si>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</si>
  <si>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</si>
  <si>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</si>
  <si>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</si>
  <si>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</si>
  <si>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</si>
  <si>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</si>
  <si>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</si>
  <si>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</si>
  <si>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</si>
  <si>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</si>
  <si>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</si>
  <si>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</si>
  <si>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</si>
  <si>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</si>
  <si>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</si>
  <si>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</si>
  <si>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</si>
  <si>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</si>
  <si>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</si>
  <si>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</si>
  <si>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</si>
  <si>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</si>
  <si>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</si>
  <si>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</si>
  <si>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</si>
  <si>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</si>
  <si>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</si>
  <si>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</si>
  <si>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</si>
  <si>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</si>
  <si>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</si>
  <si>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</si>
  <si>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</si>
  <si>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</si>
  <si>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</si>
  <si>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</si>
  <si>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</si>
  <si>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</si>
  <si>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</si>
  <si>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</si>
  <si>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</si>
  <si>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</si>
  <si>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</si>
  <si>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</si>
  <si>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</si>
  <si>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</si>
  <si>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</si>
  <si>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</si>
  <si>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</si>
  <si>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</si>
  <si>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</si>
  <si>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</si>
  <si>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</si>
  <si>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</si>
  <si>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</si>
  <si>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</si>
  <si>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</si>
  <si>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</si>
  <si>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</si>
  <si>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</si>
  <si>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</si>
  <si>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</si>
  <si>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</si>
  <si>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</si>
  <si>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</si>
  <si>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</si>
  <si>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</si>
  <si>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</si>
  <si>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</si>
  <si>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</si>
  <si>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</si>
  <si>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</si>
  <si>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</si>
  <si>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</si>
  <si>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</si>
  <si>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</si>
  <si>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</si>
  <si>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</si>
  <si>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</si>
  <si>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</si>
  <si>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</si>
  <si>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</si>
  <si>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</si>
  <si>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</si>
  <si>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</si>
  <si>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</si>
  <si>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</si>
  <si>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</si>
  <si>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</si>
  <si>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</si>
  <si>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</si>
  <si>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</si>
  <si>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</si>
  <si>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</si>
  <si>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</si>
  <si>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</si>
  <si>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</si>
  <si>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</si>
  <si>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</si>
  <si>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</si>
  <si>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</si>
  <si>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</si>
  <si>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</si>
  <si>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</si>
  <si>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</si>
  <si>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</si>
  <si>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</si>
  <si>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</si>
  <si>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</si>
  <si>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</si>
  <si>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</si>
  <si>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</si>
  <si>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</si>
  <si>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</si>
  <si>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</si>
  <si>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</si>
  <si>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</si>
  <si>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</si>
  <si>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</si>
  <si>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</si>
  <si>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</si>
  <si>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</si>
  <si>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</si>
  <si>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</si>
  <si>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</si>
  <si>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</si>
  <si>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</si>
  <si>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</si>
  <si>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</si>
  <si>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</si>
  <si>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</si>
  <si>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</si>
  <si>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</si>
  <si>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</si>
  <si>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</si>
  <si>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</si>
  <si>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</si>
  <si>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</si>
  <si>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</si>
  <si>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</si>
  <si>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</si>
  <si>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</si>
  <si>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</si>
  <si>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</si>
  <si>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</si>
  <si>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</si>
  <si>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</si>
  <si>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</si>
  <si>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</si>
  <si>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</si>
  <si>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</si>
  <si>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</si>
  <si>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</si>
  <si>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</si>
  <si>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</si>
  <si>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</si>
  <si>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</si>
  <si>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</si>
  <si>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</si>
  <si>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</si>
  <si>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</si>
  <si>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</si>
  <si>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</si>
  <si>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</si>
  <si>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</si>
  <si>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</si>
  <si>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</si>
  <si>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</si>
  <si>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</si>
  <si>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</si>
  <si>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</si>
  <si>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</si>
  <si>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</si>
  <si>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</si>
  <si>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</si>
  <si>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</si>
  <si>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</si>
  <si>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</si>
  <si>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</si>
  <si>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</si>
  <si>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</si>
  <si>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</si>
  <si>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</si>
  <si>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</si>
  <si>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</si>
  <si>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</si>
  <si>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</si>
  <si>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</si>
  <si>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</si>
  <si>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</si>
  <si>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</si>
  <si>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</si>
  <si>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</si>
  <si>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</si>
  <si>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</si>
  <si>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</si>
  <si>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</si>
  <si>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</si>
  <si>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</si>
  <si>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</si>
  <si>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</si>
  <si>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</si>
  <si>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</si>
  <si>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</si>
  <si>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</si>
  <si>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</si>
  <si>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</si>
  <si>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</si>
  <si>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</si>
  <si>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</si>
  <si>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</si>
  <si>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</si>
  <si>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</si>
  <si>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</si>
  <si>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</si>
  <si>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</si>
  <si>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</si>
  <si>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</si>
  <si>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</si>
  <si>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</si>
  <si>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</si>
  <si>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</si>
  <si>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</si>
  <si>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</si>
  <si>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</si>
  <si>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</si>
  <si>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</si>
  <si>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</si>
  <si>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</si>
  <si>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</si>
  <si>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</si>
  <si>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</si>
  <si>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</si>
  <si>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</si>
  <si>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</si>
  <si>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</si>
  <si>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</si>
  <si>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</si>
  <si>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</si>
  <si>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</si>
  <si>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</si>
  <si>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</si>
  <si>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</si>
  <si>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</si>
  <si>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</si>
  <si>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</si>
  <si>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</si>
  <si>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</si>
  <si>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</si>
  <si>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</si>
  <si>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</si>
  <si>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</si>
  <si>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</si>
  <si>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</si>
  <si>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</si>
  <si>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</si>
  <si>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</si>
  <si>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</si>
  <si>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</si>
  <si>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</si>
  <si>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</si>
  <si>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</si>
  <si>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</si>
  <si>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</si>
  <si>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</si>
  <si>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</si>
  <si>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</si>
  <si>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</si>
  <si>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</si>
  <si>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</si>
  <si>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</si>
  <si>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</si>
  <si>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</si>
  <si>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</si>
  <si>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</si>
  <si>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</si>
  <si>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</si>
  <si>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</si>
  <si>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</si>
  <si>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</si>
  <si>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</si>
  <si>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</si>
  <si>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</si>
  <si>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</si>
  <si>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</si>
  <si>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</si>
  <si>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</si>
  <si>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</si>
  <si>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</si>
  <si>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</si>
  <si>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</si>
  <si>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</si>
  <si>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</si>
  <si>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</si>
  <si>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</si>
  <si>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</si>
  <si>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</si>
  <si>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</si>
  <si>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</si>
  <si>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</si>
  <si>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</si>
  <si>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</si>
  <si>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</si>
  <si>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</si>
  <si>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</si>
  <si>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</si>
  <si>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</si>
  <si>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</si>
  <si>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</si>
  <si>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</si>
  <si>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</si>
  <si>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</si>
  <si>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</si>
  <si>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</si>
  <si>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</si>
  <si>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</si>
  <si>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</si>
  <si>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</si>
  <si>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</si>
  <si>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</si>
  <si>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</si>
  <si>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</si>
  <si>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</si>
  <si>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</si>
  <si>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</si>
  <si>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</si>
  <si>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</si>
  <si>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</si>
  <si>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</si>
  <si>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</si>
  <si>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</si>
  <si>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</si>
  <si>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</si>
  <si>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</si>
  <si>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</si>
  <si>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</si>
  <si>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</si>
  <si>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</si>
  <si>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</si>
  <si>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</si>
  <si>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</si>
  <si>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</si>
  <si>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</si>
  <si>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</si>
  <si>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</si>
  <si>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</si>
  <si>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</si>
  <si>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</si>
  <si>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</si>
  <si>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</si>
  <si>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</si>
  <si>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</si>
  <si>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</si>
  <si>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</si>
  <si>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</si>
  <si>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</si>
  <si>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</si>
  <si>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</si>
  <si>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</si>
  <si>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</si>
  <si>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</si>
  <si>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</si>
  <si>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</si>
  <si>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</si>
  <si>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</si>
  <si>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</si>
  <si>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</si>
  <si>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</si>
  <si>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</si>
  <si>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</si>
  <si>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</si>
  <si>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</si>
  <si>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</si>
  <si>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</si>
  <si>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</si>
  <si>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</si>
  <si>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</si>
  <si>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</si>
  <si>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</si>
  <si>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</si>
  <si>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</si>
  <si>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</si>
  <si>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</si>
  <si>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</si>
  <si>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</si>
  <si>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</si>
  <si>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</si>
  <si>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</si>
  <si>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</si>
  <si>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</si>
  <si>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</si>
  <si>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</si>
  <si>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</si>
  <si>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</si>
  <si>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</si>
  <si>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</si>
  <si>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</si>
  <si>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</si>
  <si>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</si>
  <si>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</si>
  <si>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</si>
  <si>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</si>
  <si>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</si>
  <si>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</si>
  <si>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</si>
  <si>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</si>
  <si>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</si>
  <si>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</si>
  <si>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</si>
  <si>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</si>
  <si>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</si>
  <si>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</si>
  <si>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</si>
  <si>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</si>
  <si>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</si>
  <si>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</si>
  <si>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</si>
  <si>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</si>
  <si>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</si>
  <si>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</si>
  <si>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</si>
  <si>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</si>
  <si>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</si>
  <si>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</si>
  <si>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</si>
  <si>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</si>
  <si>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</si>
  <si>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</si>
  <si>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</si>
  <si>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</si>
  <si>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</si>
  <si>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</si>
  <si>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</si>
  <si>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</si>
  <si>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</si>
  <si>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</si>
  <si>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</si>
  <si>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</si>
  <si>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</si>
  <si>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</si>
  <si>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</si>
  <si>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</si>
  <si>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</si>
  <si>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</si>
  <si>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</si>
  <si>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</si>
  <si>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</si>
  <si>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</si>
  <si>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</si>
  <si>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</si>
  <si>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</si>
  <si>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</si>
  <si>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</si>
  <si>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</si>
  <si>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</si>
  <si>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</si>
  <si>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</si>
  <si>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</si>
  <si>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</si>
  <si>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</si>
  <si>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</si>
  <si>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</si>
  <si>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</si>
  <si>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</si>
  <si>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</si>
  <si>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</si>
  <si>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</si>
  <si>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</si>
  <si>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</si>
  <si>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</si>
  <si>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</si>
  <si>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</si>
  <si>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</si>
  <si>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</si>
  <si>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</si>
  <si>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</si>
  <si>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</si>
  <si>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</si>
  <si>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</si>
  <si>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</si>
  <si>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</si>
  <si>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</si>
  <si>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</si>
  <si>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</si>
  <si>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</si>
  <si>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</si>
  <si>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</si>
  <si>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</si>
  <si>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</si>
  <si>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</si>
  <si>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</si>
  <si>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</si>
  <si>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</si>
  <si>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</si>
  <si>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</si>
  <si>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</si>
  <si>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</si>
  <si>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</si>
  <si>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</si>
  <si>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</si>
  <si>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</si>
  <si>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</si>
  <si>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</si>
  <si>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</si>
  <si>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</si>
  <si>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</si>
  <si>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</si>
  <si>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</si>
  <si>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</si>
  <si>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</si>
  <si>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</si>
  <si>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</si>
  <si>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</si>
  <si>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</si>
  <si>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</si>
  <si>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</si>
  <si>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</si>
  <si>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</si>
  <si>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</si>
  <si>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</si>
  <si>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</si>
  <si>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</si>
  <si>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</si>
  <si>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</si>
  <si>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</si>
  <si>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</si>
  <si>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</si>
  <si>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</si>
  <si>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</si>
  <si>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</si>
  <si>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</si>
  <si>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</si>
  <si>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</si>
  <si>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</si>
  <si>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</si>
  <si>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</si>
  <si>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</si>
  <si>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</si>
  <si>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</si>
  <si>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</si>
  <si>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</si>
  <si>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</si>
  <si>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</si>
  <si>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</si>
  <si>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</si>
  <si>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</si>
  <si>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</si>
  <si>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</si>
  <si>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</si>
  <si>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</si>
  <si>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</si>
  <si>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</si>
  <si>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</si>
  <si>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</si>
  <si>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</si>
  <si>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</si>
  <si>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</si>
  <si>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</si>
  <si>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</si>
  <si>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</si>
  <si>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</si>
  <si>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</si>
  <si>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</si>
  <si>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</si>
  <si>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</si>
  <si>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</si>
  <si>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</si>
  <si>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</si>
  <si>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</si>
  <si>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</si>
  <si>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</si>
  <si>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</si>
  <si>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</si>
  <si>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</si>
  <si>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</si>
  <si>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</si>
  <si>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</si>
  <si>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</si>
  <si>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</si>
  <si>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</si>
  <si>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</si>
  <si>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</si>
  <si>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</si>
  <si>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</si>
  <si>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</si>
  <si>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</si>
  <si>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</si>
  <si>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</si>
  <si>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</si>
  <si>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</si>
  <si>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</si>
  <si>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</si>
  <si>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</si>
  <si>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</si>
  <si>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</si>
  <si>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</si>
  <si>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</si>
  <si>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</si>
  <si>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</si>
  <si>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</si>
  <si>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</si>
  <si>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</si>
  <si>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</si>
  <si>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</si>
  <si>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</si>
  <si>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</si>
  <si>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</si>
  <si>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</si>
  <si>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</si>
  <si>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</si>
  <si>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</si>
  <si>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</si>
  <si>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</si>
  <si>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</si>
  <si>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</si>
  <si>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</si>
  <si>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</si>
  <si>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</si>
  <si>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</si>
  <si>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</si>
  <si>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</si>
  <si>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</si>
  <si>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</si>
  <si>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</si>
  <si>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</si>
  <si>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</si>
  <si>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</si>
  <si>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</si>
  <si>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</si>
  <si>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</si>
  <si>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</si>
  <si>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</si>
  <si>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</si>
  <si>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</si>
  <si>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</si>
  <si>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</si>
  <si>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</si>
  <si>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</si>
  <si>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</si>
  <si>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</si>
  <si>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</si>
  <si>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</si>
  <si>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</si>
  <si>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</si>
  <si>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</si>
  <si>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</si>
  <si>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</si>
  <si>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</si>
  <si>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</si>
  <si>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</si>
  <si>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</si>
  <si>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</si>
  <si>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</si>
  <si>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</si>
  <si>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</si>
  <si>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</si>
  <si>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</si>
  <si>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</si>
  <si>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</si>
  <si>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</si>
  <si>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</si>
  <si>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</si>
  <si>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</si>
  <si>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</si>
  <si>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</si>
  <si>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</si>
  <si>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</si>
  <si>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</si>
  <si>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</si>
  <si>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</si>
  <si>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</si>
  <si>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</si>
  <si>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</si>
  <si>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</si>
  <si>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</si>
  <si>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</si>
  <si>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</si>
  <si>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</si>
  <si>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</si>
  <si>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</si>
  <si>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</si>
  <si>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</si>
  <si>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</si>
  <si>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</si>
  <si>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</si>
  <si>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</si>
  <si>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</si>
  <si>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</si>
  <si>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</si>
  <si>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</si>
  <si>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</si>
  <si>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</si>
  <si>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</si>
  <si>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</si>
  <si>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</si>
  <si>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</si>
  <si>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</si>
  <si>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</si>
  <si>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</si>
  <si>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</si>
  <si>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</si>
  <si>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</si>
  <si>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</si>
  <si>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</si>
  <si>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</si>
  <si>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</si>
  <si>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</si>
  <si>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</si>
  <si>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</si>
  <si>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</si>
  <si>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</si>
  <si>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</si>
  <si>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</si>
  <si>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</si>
  <si>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</si>
  <si>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</si>
  <si>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</si>
  <si>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</si>
  <si>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</si>
  <si>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</si>
  <si>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</si>
  <si>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</si>
  <si>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</si>
  <si>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</si>
  <si>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</si>
  <si>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</si>
  <si>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</si>
  <si>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</si>
  <si>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</si>
  <si>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</si>
  <si>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</si>
  <si>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</si>
  <si>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</si>
  <si>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</si>
  <si>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</si>
  <si>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</si>
  <si>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</si>
  <si>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</si>
  <si>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</si>
  <si>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</si>
  <si>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</si>
  <si>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</si>
  <si>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</si>
  <si>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</si>
  <si>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</si>
  <si>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</si>
  <si>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</si>
  <si>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</si>
  <si>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</si>
  <si>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</si>
  <si>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</si>
  <si>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</si>
  <si>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</si>
  <si>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</si>
  <si>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</si>
  <si>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</si>
  <si>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</si>
  <si>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</si>
  <si>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</si>
  <si>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</si>
  <si>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</si>
  <si>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</si>
  <si>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</si>
  <si>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</si>
  <si>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</si>
  <si>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</si>
  <si>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</si>
  <si>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</si>
  <si>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</si>
  <si>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</si>
  <si>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</si>
  <si>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</si>
  <si>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</si>
  <si>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</si>
  <si>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</si>
  <si>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</si>
  <si>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</si>
  <si>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</si>
  <si>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</si>
  <si>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</si>
  <si>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</si>
  <si>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</si>
  <si>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</si>
  <si>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</si>
  <si>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</si>
  <si>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</si>
  <si>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</si>
  <si>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</si>
  <si>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</si>
  <si>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</si>
  <si>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</si>
  <si>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</si>
  <si>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</si>
  <si>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</si>
  <si>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</si>
  <si>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</si>
  <si>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</si>
  <si>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</si>
  <si>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</si>
  <si>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</si>
  <si>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</si>
  <si>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</si>
  <si>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</si>
  <si>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</si>
  <si>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</si>
  <si>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</si>
  <si>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</si>
  <si>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</si>
  <si>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</si>
  <si>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</si>
  <si>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</si>
  <si>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</si>
  <si>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</si>
  <si>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</si>
  <si>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</si>
  <si>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</si>
  <si>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</si>
  <si>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</si>
  <si>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</si>
  <si>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</si>
  <si>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</si>
  <si>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</si>
  <si>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</si>
  <si>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</si>
  <si>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</si>
  <si>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</si>
  <si>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</si>
  <si>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</si>
  <si>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</si>
  <si>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</si>
  <si>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</si>
  <si>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</si>
  <si>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</si>
  <si>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</si>
  <si>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</si>
  <si>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</si>
  <si>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</si>
  <si>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</si>
  <si>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</si>
  <si>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</si>
  <si>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</si>
  <si>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</si>
  <si>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</si>
  <si>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</si>
  <si>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</si>
  <si>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</si>
  <si>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</si>
  <si>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</si>
  <si>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</si>
  <si>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</si>
  <si>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</si>
  <si>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</si>
  <si>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</si>
  <si>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</si>
  <si>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</si>
  <si>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</si>
  <si>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</si>
  <si>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</si>
  <si>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</si>
  <si>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</si>
  <si>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</si>
  <si>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</si>
  <si>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</si>
  <si>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</si>
  <si>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</si>
  <si>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</si>
  <si>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</si>
  <si>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</si>
  <si>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</si>
  <si>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</si>
  <si>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</si>
  <si>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</si>
  <si>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</si>
  <si>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</si>
  <si>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</si>
  <si>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</si>
  <si>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</si>
  <si>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</si>
  <si>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</si>
  <si>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</si>
  <si>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</si>
  <si>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</si>
  <si>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</si>
  <si>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</si>
  <si>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</si>
  <si>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</si>
  <si>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</si>
  <si>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</si>
  <si>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</si>
  <si>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</si>
  <si>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</si>
  <si>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</si>
  <si>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</si>
  <si>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</si>
  <si>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</si>
  <si>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</si>
  <si>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</si>
  <si>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</si>
  <si>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</si>
  <si>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</si>
  <si>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</si>
  <si>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</si>
  <si>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</si>
  <si>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</si>
  <si>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</si>
  <si>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</si>
  <si>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</si>
  <si>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</si>
  <si>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</si>
  <si>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</si>
  <si>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</si>
  <si>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</si>
  <si>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</si>
  <si>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</si>
  <si>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</si>
  <si>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</si>
  <si>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</si>
  <si>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</si>
  <si>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</si>
  <si>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</si>
  <si>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</si>
  <si>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</si>
  <si>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</si>
  <si>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</si>
  <si>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</si>
  <si>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</si>
  <si>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</si>
  <si>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</si>
  <si>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</si>
  <si>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</si>
  <si>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</si>
  <si>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</si>
  <si>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</si>
  <si>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</si>
  <si>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</si>
  <si>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</si>
  <si>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</si>
  <si>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</si>
  <si>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</si>
  <si>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</si>
  <si>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</si>
  <si>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</si>
  <si>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</si>
  <si>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</si>
  <si>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</si>
  <si>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</si>
  <si>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</si>
  <si>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</si>
  <si>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</si>
  <si>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</si>
  <si>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</si>
  <si>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</si>
  <si>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</si>
  <si>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</si>
  <si>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</si>
  <si>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</si>
  <si>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</si>
  <si>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</si>
  <si>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</si>
  <si>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</si>
  <si>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</si>
  <si>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</si>
  <si>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</si>
  <si>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</si>
  <si>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</si>
  <si>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</si>
  <si>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</si>
  <si>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</si>
  <si>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</si>
  <si>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</si>
  <si>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</si>
  <si>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</si>
  <si>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</si>
  <si>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</si>
  <si>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</si>
  <si>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</si>
  <si>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</si>
  <si>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</si>
  <si>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</si>
  <si>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</si>
  <si>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</si>
  <si>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</si>
  <si>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</si>
  <si>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</si>
  <si>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</si>
  <si>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</si>
  <si>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</si>
  <si>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</si>
  <si>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</si>
  <si>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</si>
  <si>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</si>
  <si>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</si>
  <si>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</si>
  <si>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</si>
  <si>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</si>
  <si>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</si>
  <si>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</si>
  <si>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</si>
  <si>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</si>
  <si>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</si>
  <si>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</si>
  <si>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</si>
  <si>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</si>
  <si>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</si>
  <si>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</si>
  <si>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</si>
  <si>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</si>
  <si>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</si>
  <si>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</si>
  <si>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</si>
  <si>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</si>
  <si>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</si>
  <si>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</si>
  <si>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</si>
  <si>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</si>
  <si>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</si>
  <si>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</si>
  <si>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</si>
  <si>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</si>
  <si>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</si>
  <si>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</si>
  <si>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</si>
  <si>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</si>
  <si>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</si>
  <si>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</si>
  <si>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</si>
  <si>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</si>
  <si>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</si>
  <si>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</si>
  <si>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</si>
  <si>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</si>
  <si>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</si>
  <si>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</si>
  <si>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</si>
  <si>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</si>
  <si>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</si>
  <si>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</si>
  <si>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</si>
  <si>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</si>
  <si>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</si>
  <si>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</si>
  <si>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</si>
  <si>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</si>
  <si>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</si>
  <si>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</si>
  <si>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</si>
  <si>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</si>
  <si>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</si>
  <si>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</si>
  <si>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</si>
  <si>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</si>
  <si>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</si>
  <si>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</si>
  <si>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</si>
  <si>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</si>
  <si>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</si>
  <si>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</si>
  <si>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</si>
  <si>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</si>
  <si>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</si>
  <si>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</si>
  <si>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</si>
  <si>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</si>
  <si>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</si>
  <si>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</si>
  <si>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</si>
  <si>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</si>
  <si>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</si>
  <si>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</si>
  <si>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</si>
  <si>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</si>
  <si>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</si>
  <si>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</si>
  <si>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</si>
  <si>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</si>
  <si>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</si>
  <si>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</si>
  <si>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</si>
  <si>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</si>
  <si>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</si>
  <si>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</si>
  <si>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</si>
  <si>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</si>
  <si>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</si>
  <si>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</si>
  <si>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</si>
  <si>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</si>
  <si>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</si>
  <si>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</si>
  <si>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</si>
  <si>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</si>
  <si>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</si>
  <si>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</si>
  <si>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</si>
  <si>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</si>
  <si>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</si>
  <si>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</si>
  <si>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</si>
  <si>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</si>
  <si>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</si>
  <si>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</si>
  <si>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</si>
  <si>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</si>
  <si>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</si>
  <si>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</si>
  <si>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</si>
  <si>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</si>
  <si>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</si>
  <si>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</si>
  <si>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</si>
  <si>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</si>
  <si>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</si>
  <si>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</si>
  <si>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</si>
  <si>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</si>
  <si>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</si>
  <si>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</si>
  <si>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</si>
  <si>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</si>
  <si>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</si>
  <si>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</si>
  <si>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</si>
  <si>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</si>
  <si>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</si>
  <si>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</si>
  <si>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</si>
  <si>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</si>
  <si>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</si>
  <si>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</si>
  <si>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</si>
  <si>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</si>
  <si>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</si>
  <si>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</si>
  <si>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</si>
  <si>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</si>
  <si>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</si>
  <si>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</si>
  <si>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</si>
  <si>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</si>
  <si>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</si>
  <si>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</si>
  <si>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</si>
  <si>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</si>
  <si>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</si>
  <si>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</si>
  <si>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</si>
  <si>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</si>
  <si>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</si>
  <si>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</si>
  <si>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</si>
  <si>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</si>
  <si>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</si>
  <si>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</si>
  <si>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</si>
  <si>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</si>
  <si>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</si>
  <si>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</si>
  <si>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</si>
  <si>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</si>
  <si>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</si>
  <si>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</si>
  <si>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</si>
  <si>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</si>
  <si>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</si>
  <si>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</si>
  <si>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</si>
  <si>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</si>
  <si>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</si>
  <si>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</si>
  <si>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</si>
  <si>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</si>
  <si>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</si>
  <si>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</si>
  <si>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</si>
  <si>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</si>
  <si>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</si>
  <si>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</si>
  <si>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</si>
  <si>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</si>
  <si>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</si>
  <si>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</si>
  <si>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</si>
  <si>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</si>
  <si>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</si>
  <si>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</si>
  <si>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</si>
  <si>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</si>
  <si>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</si>
  <si>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</si>
  <si>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</si>
  <si>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</si>
  <si>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</si>
  <si>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</si>
  <si>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</si>
  <si>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</si>
  <si>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</si>
  <si>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</si>
  <si>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</si>
  <si>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</si>
  <si>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</si>
  <si>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</si>
  <si>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</si>
  <si>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</si>
  <si>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</si>
  <si>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</si>
  <si>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</si>
  <si>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</si>
  <si>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</si>
  <si>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</si>
  <si>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</si>
  <si>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</si>
  <si>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</si>
  <si>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</si>
  <si>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</si>
  <si>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</si>
  <si>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</si>
  <si>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</si>
  <si>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</si>
  <si>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</si>
  <si>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</si>
  <si>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</si>
  <si>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</si>
  <si>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</si>
  <si>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</si>
  <si>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</si>
  <si>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</si>
  <si>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</si>
  <si>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</si>
  <si>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</si>
  <si>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</si>
  <si>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</si>
  <si>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</si>
  <si>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</si>
  <si>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</si>
  <si>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</si>
  <si>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</si>
  <si>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</si>
  <si>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</si>
  <si>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</si>
  <si>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</si>
  <si>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</si>
  <si>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</si>
  <si>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</si>
  <si>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</si>
  <si>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</si>
  <si>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</si>
  <si>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</si>
  <si>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</si>
  <si>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</si>
  <si>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</si>
  <si>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</si>
  <si>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</si>
  <si>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</si>
  <si>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</si>
  <si>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</si>
  <si>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</si>
  <si>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</si>
  <si>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</si>
  <si>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</si>
  <si>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</si>
  <si>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</si>
  <si>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</si>
  <si>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</si>
  <si>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</si>
  <si>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</si>
  <si>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</si>
  <si>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</si>
  <si>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</si>
  <si>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</si>
  <si>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</si>
  <si>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</si>
  <si>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</si>
  <si>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</si>
  <si>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</si>
  <si>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</si>
  <si>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</si>
  <si>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</si>
  <si>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</si>
  <si>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</si>
  <si>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</si>
  <si>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</si>
  <si>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</si>
  <si>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</si>
  <si>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</si>
  <si>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</si>
  <si>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</si>
  <si>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</si>
  <si>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</si>
  <si>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</si>
  <si>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</si>
  <si>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</si>
  <si>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</si>
  <si>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</si>
  <si>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</si>
  <si>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</si>
  <si>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</si>
  <si>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</si>
  <si>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</si>
  <si>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</si>
  <si>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</si>
  <si>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</si>
  <si>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</si>
  <si>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</si>
  <si>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</si>
  <si>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</si>
  <si>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</si>
  <si>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</si>
  <si>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</si>
  <si>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</si>
  <si>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</si>
  <si>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</si>
  <si>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</si>
  <si>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</si>
  <si>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</si>
  <si>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</si>
  <si>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</si>
  <si>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</si>
  <si>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</si>
  <si>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</si>
  <si>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</si>
  <si>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</si>
  <si>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</si>
  <si>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</si>
  <si>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</si>
  <si>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</si>
  <si>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</si>
  <si>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</si>
  <si>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</si>
  <si>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</si>
  <si>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</si>
  <si>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</si>
  <si>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</si>
  <si>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</si>
  <si>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</si>
  <si>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</si>
  <si>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</si>
  <si>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</si>
  <si>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</si>
  <si>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</si>
  <si>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</si>
  <si>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</si>
  <si>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</si>
  <si>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</si>
  <si>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</si>
  <si>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</si>
  <si>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</si>
  <si>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</si>
  <si>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</si>
  <si>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</si>
  <si>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</si>
  <si>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</si>
  <si>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</si>
  <si>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</si>
  <si>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</si>
  <si>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</si>
  <si>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</si>
  <si>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</si>
  <si>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</si>
  <si>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</si>
  <si>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</si>
  <si>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</si>
  <si>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</si>
  <si>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</si>
  <si>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</si>
  <si>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</si>
  <si>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</si>
  <si>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</si>
  <si>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</si>
  <si>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</si>
  <si>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</si>
  <si>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</si>
  <si>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</si>
  <si>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</si>
  <si>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</si>
  <si>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</si>
  <si>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</si>
  <si>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</si>
  <si>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</si>
  <si>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</si>
  <si>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</si>
  <si>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</si>
  <si>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</si>
  <si>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</si>
  <si>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</si>
  <si>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</si>
  <si>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</si>
  <si>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</si>
  <si>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</si>
  <si>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</si>
  <si>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</si>
  <si>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</si>
  <si>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</si>
  <si>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</si>
  <si>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</si>
  <si>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</si>
  <si>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</si>
  <si>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</si>
  <si>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</si>
  <si>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</si>
  <si>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</si>
  <si>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</si>
  <si>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</si>
  <si>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</si>
  <si>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</si>
  <si>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</si>
  <si>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</si>
  <si>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</si>
  <si>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</si>
  <si>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</si>
  <si>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</si>
  <si>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</si>
  <si>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</si>
  <si>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</si>
  <si>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</si>
  <si>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</si>
  <si>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</si>
  <si>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</si>
  <si>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</si>
  <si>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</si>
  <si>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</si>
  <si>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</si>
  <si>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</si>
  <si>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</si>
  <si>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</si>
  <si>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</si>
  <si>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</si>
  <si>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</si>
  <si>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</si>
  <si>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</si>
  <si>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</si>
  <si>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</si>
  <si>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</si>
  <si>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</si>
  <si>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</si>
  <si>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</si>
  <si>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</si>
  <si>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</si>
  <si>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</si>
  <si>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</si>
  <si>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</si>
  <si>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</si>
  <si>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</si>
  <si>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</si>
  <si>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</si>
  <si>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</si>
  <si>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</si>
  <si>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</si>
  <si>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</si>
  <si>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</si>
  <si>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</si>
  <si>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</si>
  <si>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</si>
  <si>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</si>
  <si>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</si>
  <si>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</si>
  <si>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</si>
  <si>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</si>
  <si>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</si>
  <si>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</si>
  <si>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</si>
  <si>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</si>
  <si>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</si>
  <si>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</si>
  <si>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</si>
  <si>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</si>
  <si>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</si>
  <si>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</si>
  <si>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</si>
  <si>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</si>
  <si>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</si>
  <si>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</si>
  <si>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</si>
  <si>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</si>
  <si>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</si>
  <si>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</si>
  <si>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</si>
  <si>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</si>
  <si>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</si>
  <si>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</si>
  <si>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</si>
  <si>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</si>
  <si>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</si>
  <si>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</si>
  <si>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</si>
  <si>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</si>
  <si>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</si>
  <si>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</si>
  <si>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</si>
  <si>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</si>
  <si>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</si>
  <si>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</si>
  <si>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</si>
  <si>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</si>
  <si>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</si>
  <si>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</si>
  <si>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</si>
  <si>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</si>
  <si>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</si>
  <si>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</si>
  <si>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</si>
  <si>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</si>
  <si>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</si>
  <si>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</si>
  <si>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</si>
  <si>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</si>
  <si>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</si>
  <si>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</si>
  <si>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</si>
  <si>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</si>
  <si>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</si>
  <si>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</si>
  <si>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</si>
  <si>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</si>
  <si>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</si>
  <si>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</si>
  <si>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</si>
  <si>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</si>
  <si>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</si>
  <si>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</si>
  <si>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</si>
  <si>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</si>
  <si>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</si>
  <si>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</si>
  <si>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</si>
  <si>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</si>
  <si>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</si>
  <si>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</si>
  <si>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</si>
  <si>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</si>
  <si>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</si>
  <si>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</si>
  <si>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</si>
  <si>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</si>
  <si>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</si>
  <si>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</si>
  <si>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</si>
  <si>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</si>
  <si>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</si>
  <si>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</si>
  <si>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</si>
  <si>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</si>
  <si>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</si>
  <si>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</si>
  <si>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</si>
  <si>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</si>
  <si>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</si>
  <si>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</si>
  <si>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</si>
  <si>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</si>
  <si>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</si>
  <si>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</si>
  <si>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</si>
  <si>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</si>
  <si>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</si>
  <si>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</si>
  <si>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</si>
  <si>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</si>
  <si>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</si>
  <si>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</si>
  <si>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</si>
  <si>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</si>
  <si>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</si>
  <si>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</si>
  <si>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</si>
  <si>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</si>
  <si>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</si>
  <si>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</si>
  <si>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</si>
  <si>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</si>
  <si>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</si>
  <si>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</si>
  <si>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</si>
  <si>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</si>
  <si>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</si>
  <si>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</si>
  <si>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</si>
  <si>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</si>
  <si>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</si>
  <si>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</si>
  <si>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</si>
  <si>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</si>
  <si>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</si>
  <si>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</si>
  <si>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</si>
  <si>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</si>
  <si>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</si>
  <si>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</si>
  <si>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</si>
  <si>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</si>
  <si>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</si>
  <si>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</si>
  <si>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</si>
  <si>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</si>
  <si>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</si>
  <si>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</si>
  <si>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</si>
  <si>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</si>
  <si>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</si>
  <si>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</si>
  <si>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</si>
  <si>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</si>
  <si>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</si>
  <si>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</si>
  <si>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</si>
  <si>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</si>
  <si>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</si>
  <si>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</si>
  <si>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</si>
  <si>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</si>
  <si>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</si>
  <si>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</si>
  <si>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</si>
  <si>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</si>
  <si>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</si>
  <si>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</si>
  <si>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</si>
  <si>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</si>
  <si>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</si>
  <si>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</si>
  <si>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</si>
  <si>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</si>
  <si>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</si>
  <si>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</si>
  <si>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</si>
  <si>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</si>
  <si>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</si>
  <si>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</si>
  <si>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</si>
  <si>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</si>
  <si>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</si>
  <si>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</si>
  <si>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</si>
  <si>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</si>
  <si>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</si>
  <si>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</si>
  <si>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</si>
  <si>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</si>
  <si>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</si>
  <si>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</si>
  <si>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</si>
  <si>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</si>
  <si>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</si>
  <si>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</si>
  <si>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</si>
  <si>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</si>
  <si>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</si>
  <si>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</si>
  <si>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</si>
  <si>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</si>
  <si>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</si>
  <si>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</si>
  <si>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</si>
  <si>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</si>
  <si>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</si>
  <si>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</si>
  <si>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</si>
  <si>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</si>
  <si>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</si>
  <si>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</si>
  <si>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</si>
  <si>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</si>
  <si>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</si>
  <si>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</si>
  <si>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</si>
  <si>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</si>
  <si>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</si>
  <si>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</si>
  <si>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</si>
  <si>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</si>
  <si>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</si>
  <si>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</si>
  <si>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</si>
  <si>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</si>
  <si>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</si>
  <si>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</si>
  <si>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</si>
  <si>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</si>
  <si>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</si>
  <si>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</si>
  <si>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</si>
  <si>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</si>
  <si>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</si>
  <si>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</si>
  <si>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</si>
  <si>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</si>
  <si>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</si>
  <si>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</si>
  <si>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</si>
  <si>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</si>
  <si>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</si>
  <si>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</si>
  <si>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</si>
  <si>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</si>
  <si>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</si>
  <si>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</si>
  <si>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</si>
  <si>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</si>
  <si>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</si>
  <si>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</si>
  <si>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</si>
  <si>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</si>
  <si>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</si>
  <si>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</si>
  <si>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</si>
  <si>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</si>
  <si>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</si>
  <si>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</si>
  <si>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</si>
  <si>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</si>
  <si>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</si>
  <si>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</si>
  <si>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</si>
  <si>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</si>
  <si>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</si>
  <si>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</si>
  <si>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</si>
  <si>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</si>
  <si>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</si>
  <si>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</si>
  <si>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</si>
  <si>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</si>
  <si>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</si>
  <si>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</si>
  <si>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</si>
  <si>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</si>
  <si>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</si>
  <si>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</si>
  <si>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</si>
  <si>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</si>
  <si>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</si>
  <si>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</si>
  <si>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</si>
  <si>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</si>
  <si>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</si>
  <si>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</si>
  <si>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</si>
  <si>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</si>
  <si>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</si>
  <si>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</si>
  <si>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</si>
  <si>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</si>
  <si>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</si>
  <si>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</si>
  <si>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</si>
  <si>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</si>
  <si>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</si>
  <si>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</si>
  <si>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</si>
  <si>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</si>
  <si>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</si>
  <si>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</si>
  <si>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</si>
  <si>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</si>
  <si>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</si>
  <si>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</si>
  <si>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</si>
  <si>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</si>
  <si>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</si>
  <si>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</si>
  <si>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</si>
  <si>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</si>
  <si>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</si>
  <si>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</si>
  <si>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</si>
  <si>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</si>
  <si>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</si>
  <si>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</si>
  <si>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</si>
  <si>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</si>
  <si>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</si>
  <si>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</si>
  <si>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</si>
  <si>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</si>
  <si>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</si>
  <si>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</si>
  <si>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</si>
  <si>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</si>
  <si>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</si>
  <si>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</si>
  <si>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</si>
  <si>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</si>
  <si>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</si>
  <si>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</si>
  <si>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</si>
  <si>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</si>
  <si>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</si>
  <si>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</si>
  <si>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</si>
  <si>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</si>
  <si>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</si>
  <si>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</si>
  <si>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</si>
  <si>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</si>
  <si>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</si>
  <si>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</si>
  <si>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</si>
  <si>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</si>
  <si>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</si>
  <si>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</si>
  <si>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</si>
  <si>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</si>
  <si>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</si>
  <si>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</si>
  <si>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</si>
  <si>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</si>
  <si>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</si>
  <si>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</si>
  <si>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</si>
  <si>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</si>
  <si>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</si>
  <si>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</si>
  <si>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</si>
  <si>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</si>
  <si>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</si>
  <si>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</si>
  <si>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</si>
  <si>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</si>
  <si>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</si>
  <si>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</si>
  <si>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</si>
  <si>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</si>
  <si>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</si>
  <si>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</si>
  <si>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</si>
  <si>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</si>
  <si>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</si>
  <si>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</si>
  <si>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</si>
  <si>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</si>
  <si>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</si>
  <si>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</si>
  <si>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</si>
  <si>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</si>
  <si>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</si>
  <si>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</si>
  <si>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</si>
  <si>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</si>
  <si>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</si>
  <si>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</si>
  <si>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</si>
  <si>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</si>
  <si>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</si>
  <si>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</si>
  <si>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</si>
  <si>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</si>
  <si>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</si>
  <si>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</si>
  <si>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</si>
  <si>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</si>
  <si>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</si>
  <si>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</si>
  <si>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</si>
  <si>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</si>
  <si>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</si>
  <si>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</si>
  <si>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</si>
  <si>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</si>
  <si>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</si>
  <si>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</si>
  <si>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</si>
  <si>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</si>
  <si>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</si>
  <si>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</si>
  <si>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</si>
  <si>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</si>
  <si>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</si>
  <si>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</si>
  <si>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</si>
  <si>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</si>
  <si>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</si>
  <si>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</si>
  <si>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</si>
  <si>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</si>
  <si>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</si>
  <si>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</si>
  <si>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</si>
  <si>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</si>
  <si>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</si>
  <si>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</si>
  <si>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</si>
  <si>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</si>
  <si>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</si>
  <si>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</si>
  <si>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</si>
  <si>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</si>
  <si>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</si>
  <si>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</si>
  <si>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</si>
  <si>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</si>
  <si>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</si>
  <si>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</si>
  <si>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</si>
  <si>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</si>
  <si>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</si>
  <si>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</si>
  <si>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</si>
  <si>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</si>
  <si>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</si>
  <si>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</si>
  <si>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</si>
  <si>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</si>
  <si>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</si>
  <si>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</si>
  <si>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</si>
  <si>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</si>
  <si>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</si>
  <si>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</si>
  <si>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</si>
  <si>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</si>
  <si>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</si>
  <si>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</si>
  <si>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</si>
  <si>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</si>
  <si>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</si>
  <si>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</si>
  <si>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</si>
  <si>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</si>
  <si>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</si>
  <si>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</si>
  <si>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</si>
  <si>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</si>
  <si>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</si>
  <si>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</si>
  <si>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</si>
  <si>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</si>
  <si>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</si>
  <si>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</si>
  <si>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</si>
  <si>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</si>
  <si>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</si>
  <si>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</si>
  <si>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</si>
  <si>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</si>
  <si>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</si>
  <si>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</si>
  <si>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</si>
  <si>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</si>
  <si>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</si>
  <si>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</si>
  <si>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</si>
  <si>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</si>
  <si>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</si>
  <si>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</si>
  <si>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</si>
  <si>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</si>
  <si>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</si>
  <si>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</si>
  <si>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</si>
  <si>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</si>
  <si>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</si>
  <si>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</si>
  <si>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</si>
  <si>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</si>
  <si>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</si>
  <si>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</si>
  <si>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</si>
  <si>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</si>
  <si>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</si>
  <si>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</si>
  <si>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</si>
  <si>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</si>
  <si>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</si>
  <si>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</si>
  <si>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</si>
  <si>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</si>
  <si>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</si>
  <si>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</si>
  <si>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</si>
  <si>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</si>
  <si>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</si>
  <si>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</si>
  <si>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</si>
  <si>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</si>
  <si>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</si>
  <si>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</si>
  <si>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</si>
  <si>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</si>
  <si>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</si>
  <si>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</si>
  <si>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</si>
  <si>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</si>
  <si>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</si>
  <si>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</si>
  <si>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</si>
  <si>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</si>
  <si>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</si>
  <si>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</si>
  <si>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</si>
  <si>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</si>
  <si>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</si>
  <si>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</si>
  <si>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</si>
  <si>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</si>
  <si>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</si>
  <si>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</si>
  <si>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</si>
  <si>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</si>
  <si>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</si>
  <si>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</si>
  <si>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</si>
  <si>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</si>
  <si>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</si>
  <si>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</si>
  <si>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</si>
  <si>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</si>
  <si>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</si>
  <si>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</si>
  <si>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</si>
  <si>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</si>
  <si>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</si>
  <si>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</si>
  <si>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</si>
  <si>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</si>
  <si>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</si>
  <si>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</si>
  <si>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</si>
  <si>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</si>
  <si>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</si>
  <si>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</si>
  <si>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</si>
  <si>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</si>
  <si>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</si>
  <si>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</si>
  <si>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</si>
  <si>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</si>
  <si>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</si>
  <si>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</si>
  <si>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</si>
  <si>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</si>
  <si>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</si>
  <si>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</si>
  <si>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</si>
  <si>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</si>
  <si>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</si>
  <si>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</si>
  <si>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</si>
  <si>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</si>
  <si>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</si>
  <si>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</si>
  <si>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</si>
  <si>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</si>
  <si>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</si>
  <si>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</si>
  <si>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</si>
  <si>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</si>
  <si>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</si>
  <si>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</si>
  <si>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</si>
  <si>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</si>
  <si>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</si>
  <si>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</si>
  <si>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</si>
  <si>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</si>
  <si>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</si>
  <si>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</si>
  <si>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</si>
  <si>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</si>
  <si>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</si>
  <si>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</si>
  <si>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</si>
  <si>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</si>
  <si>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</si>
  <si>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</si>
  <si>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</si>
  <si>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</si>
  <si>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</si>
  <si>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</si>
  <si>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</si>
  <si>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</si>
  <si>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</si>
  <si>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</si>
  <si>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</si>
  <si>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</si>
  <si>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</si>
  <si>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</si>
  <si>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</si>
  <si>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</si>
  <si>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</si>
  <si>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</si>
  <si>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</si>
  <si>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</si>
  <si>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</si>
  <si>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</si>
  <si>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</si>
  <si>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</si>
  <si>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</si>
  <si>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</si>
  <si>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</si>
  <si>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</si>
  <si>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</si>
  <si>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</si>
  <si>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</si>
  <si>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</si>
  <si>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</si>
  <si>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</si>
  <si>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</si>
  <si>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</si>
  <si>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</si>
  <si>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</si>
  <si>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</si>
  <si>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</si>
  <si>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</si>
  <si>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</si>
  <si>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</si>
  <si>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</si>
  <si>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</si>
  <si>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</si>
  <si>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</si>
  <si>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</si>
  <si>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</si>
  <si>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</si>
  <si>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</si>
  <si>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</si>
  <si>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</si>
  <si>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</si>
  <si>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</si>
  <si>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</si>
  <si>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</si>
  <si>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</si>
  <si>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</si>
  <si>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</si>
  <si>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</si>
  <si>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</si>
  <si>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</si>
  <si>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</si>
  <si>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</si>
  <si>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</si>
  <si>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</si>
  <si>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</si>
  <si>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</si>
  <si>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</si>
  <si>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</si>
  <si>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</si>
  <si>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</si>
  <si>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</si>
  <si>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</si>
  <si>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</si>
  <si>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</si>
  <si>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</si>
  <si>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</si>
  <si>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</si>
  <si>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</si>
  <si>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</si>
  <si>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</si>
  <si>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</si>
  <si>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</si>
  <si>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</si>
  <si>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</si>
  <si>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</si>
  <si>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</si>
  <si>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</si>
  <si>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</si>
  <si>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</si>
  <si>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</si>
  <si>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</si>
  <si>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</si>
  <si>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</si>
  <si>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</si>
  <si>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</si>
  <si>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</si>
  <si>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</si>
  <si>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</si>
  <si>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</si>
  <si>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</si>
  <si>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</si>
  <si>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</si>
  <si>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</si>
  <si>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</si>
  <si>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</si>
  <si>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</si>
  <si>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</si>
  <si>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</si>
  <si>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</si>
  <si>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</si>
  <si>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</si>
  <si>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</si>
  <si>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</si>
  <si>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</si>
  <si>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</si>
  <si>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</si>
  <si>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</si>
  <si>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</si>
  <si>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</si>
  <si>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</si>
  <si>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</si>
  <si>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</si>
  <si>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</si>
  <si>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</si>
  <si>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</si>
  <si>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</si>
  <si>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</si>
  <si>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</si>
  <si>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</si>
  <si>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</si>
  <si>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</si>
  <si>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</si>
  <si>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</si>
  <si>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</si>
  <si>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</si>
  <si>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</si>
  <si>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</si>
  <si>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</si>
  <si>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</si>
  <si>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</si>
  <si>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</si>
  <si>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</si>
  <si>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</si>
  <si>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</si>
  <si>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</si>
  <si>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</si>
  <si>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</si>
  <si>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</si>
  <si>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</si>
  <si>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</si>
  <si>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</si>
  <si>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</si>
  <si>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</si>
  <si>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</si>
  <si>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</si>
  <si>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</si>
  <si>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</si>
  <si>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</si>
  <si>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</si>
  <si>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</si>
  <si>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</si>
  <si>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</si>
  <si>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</si>
  <si>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</si>
  <si>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</si>
  <si>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</si>
  <si>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</si>
  <si>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</si>
  <si>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</si>
  <si>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</si>
  <si>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</si>
  <si>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</si>
  <si>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</si>
  <si>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</si>
  <si>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</si>
  <si>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</si>
  <si>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</si>
  <si>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</si>
  <si>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</si>
  <si>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</si>
  <si>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</si>
  <si>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</si>
  <si>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</si>
  <si>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</si>
  <si>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</si>
  <si>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</si>
  <si>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</si>
  <si>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</si>
  <si>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</si>
  <si>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</si>
  <si>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</si>
  <si>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</si>
  <si>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</si>
  <si>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</si>
  <si>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</si>
  <si>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</si>
  <si>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</si>
  <si>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</si>
  <si>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</si>
  <si>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</si>
  <si>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</si>
  <si>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</si>
  <si>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</si>
  <si>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</si>
  <si>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</si>
  <si>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</si>
  <si>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</si>
  <si>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</si>
  <si>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</si>
  <si>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</si>
  <si>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</si>
  <si>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</si>
  <si>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</si>
  <si>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</si>
  <si>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</si>
  <si>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</si>
  <si>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</si>
  <si>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</si>
  <si>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</si>
  <si>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</si>
  <si>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</si>
  <si>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</si>
  <si>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</si>
  <si>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</si>
  <si>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</si>
  <si>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</si>
  <si>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</si>
  <si>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</si>
  <si>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</si>
  <si>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</si>
  <si>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</si>
  <si>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</si>
  <si>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</si>
  <si>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</si>
  <si>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</si>
  <si>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</si>
  <si>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</si>
  <si>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</si>
  <si>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</si>
  <si>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</si>
  <si>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</si>
  <si>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</si>
  <si>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</si>
  <si>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</si>
  <si>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</si>
  <si>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</si>
  <si>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</si>
  <si>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</si>
  <si>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</si>
  <si>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</si>
  <si>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</si>
  <si>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</si>
  <si>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</si>
  <si>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</si>
  <si>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</si>
  <si>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</si>
  <si>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</si>
  <si>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</si>
  <si>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</si>
  <si>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</si>
  <si>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</si>
  <si>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</si>
  <si>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</si>
  <si>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</si>
  <si>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</si>
  <si>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</si>
  <si>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</si>
  <si>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</si>
  <si>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</si>
  <si>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</si>
  <si>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</si>
  <si>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</si>
  <si>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</si>
  <si>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</si>
  <si>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</si>
  <si>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</si>
  <si>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</si>
  <si>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</si>
  <si>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</si>
  <si>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</si>
  <si>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</si>
  <si>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</si>
  <si>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</si>
  <si>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</si>
  <si>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</si>
  <si>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</si>
  <si>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</si>
  <si>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</si>
  <si>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</si>
  <si>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</si>
  <si>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</si>
  <si>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</si>
  <si>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</si>
  <si>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</si>
  <si>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</si>
  <si>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</si>
  <si>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</si>
  <si>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</si>
  <si>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</si>
  <si>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</si>
  <si>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</si>
  <si>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</si>
  <si>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</si>
  <si>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</si>
  <si>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</si>
  <si>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</si>
  <si>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</si>
  <si>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</si>
  <si>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</si>
  <si>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</si>
  <si>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</si>
  <si>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</si>
  <si>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</si>
  <si>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</si>
  <si>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</si>
  <si>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</si>
  <si>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</si>
  <si>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</si>
  <si>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</si>
  <si>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</si>
  <si>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</si>
  <si>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</si>
  <si>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</si>
  <si>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</si>
  <si>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</si>
  <si>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</si>
  <si>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</si>
  <si>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</si>
  <si>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</si>
  <si>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</si>
  <si>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</si>
  <si>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</si>
  <si>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</si>
  <si>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</si>
  <si>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</si>
  <si>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</si>
  <si>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</si>
  <si>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</si>
  <si>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</si>
  <si>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</si>
  <si>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</si>
  <si>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</si>
  <si>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</si>
  <si>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</si>
  <si>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</si>
  <si>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</si>
  <si>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</si>
  <si>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</si>
  <si>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</si>
  <si>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</si>
  <si>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</si>
  <si>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</si>
  <si>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</si>
  <si>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</si>
  <si>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</si>
  <si>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</si>
  <si>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</si>
  <si>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</si>
  <si>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</si>
  <si>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</si>
  <si>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</si>
  <si>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</si>
  <si>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</si>
  <si>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</si>
  <si>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</si>
  <si>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</si>
  <si>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</si>
  <si>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</si>
  <si>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</si>
  <si>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</si>
  <si>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</si>
  <si>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</si>
  <si>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</si>
  <si>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</si>
  <si>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</si>
  <si>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</si>
  <si>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</si>
  <si>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</si>
  <si>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</si>
  <si>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</si>
  <si>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</si>
  <si>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</si>
  <si>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</si>
  <si>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</si>
  <si>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</si>
  <si>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</si>
  <si>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</si>
  <si>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</si>
  <si>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</si>
  <si>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</si>
  <si>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</si>
  <si>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</si>
  <si>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</si>
  <si>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</si>
  <si>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</si>
  <si>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</si>
  <si>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</si>
  <si>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</si>
  <si>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</si>
  <si>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</si>
  <si>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</si>
  <si>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</si>
  <si>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</si>
  <si>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</si>
  <si>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</si>
  <si>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</si>
  <si>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</si>
  <si>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</si>
  <si>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</si>
  <si>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</si>
  <si>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</si>
  <si>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</si>
  <si>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</si>
  <si>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</si>
  <si>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</si>
  <si>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</si>
  <si>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</si>
  <si>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</si>
  <si>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</si>
  <si>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</si>
  <si>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</si>
  <si>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</si>
  <si>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</si>
  <si>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</si>
  <si>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</si>
  <si>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</si>
  <si>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</si>
  <si>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</si>
  <si>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</si>
  <si>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</si>
  <si>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</si>
  <si>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</si>
  <si>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</si>
  <si>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</si>
  <si>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</si>
  <si>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</si>
  <si>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</si>
  <si>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</si>
  <si>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</si>
  <si>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</si>
  <si>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</si>
  <si>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</si>
  <si>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</si>
  <si>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</si>
  <si>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</si>
  <si>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</si>
  <si>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</si>
  <si>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</si>
  <si>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</si>
  <si>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</si>
  <si>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</si>
  <si>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</si>
  <si>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</si>
  <si>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</si>
  <si>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</si>
  <si>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</si>
  <si>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</si>
  <si>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</si>
  <si>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</si>
  <si>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</si>
  <si>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</si>
  <si>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</si>
  <si>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</si>
  <si>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</si>
  <si>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</si>
  <si>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</si>
  <si>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</si>
  <si>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</si>
  <si>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</si>
  <si>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</si>
  <si>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</si>
  <si>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</si>
  <si>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</si>
  <si>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</si>
  <si>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</si>
  <si>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</si>
  <si>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</si>
  <si>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</si>
  <si>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</si>
  <si>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</si>
  <si>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</si>
  <si>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</si>
  <si>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</si>
  <si>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</si>
  <si>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</si>
  <si>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</si>
  <si>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</si>
  <si>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</si>
  <si>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</si>
  <si>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</si>
  <si>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</si>
  <si>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</si>
  <si>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</si>
  <si>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</si>
  <si>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</si>
  <si>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</si>
  <si>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</si>
  <si>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</si>
  <si>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</si>
  <si>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</si>
  <si>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</si>
  <si>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</si>
  <si>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</si>
  <si>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</si>
  <si>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</si>
  <si>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</si>
  <si>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</si>
  <si>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</si>
  <si>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</si>
  <si>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</si>
  <si>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</si>
  <si>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</si>
  <si>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</si>
  <si>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</si>
  <si>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</si>
  <si>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</si>
  <si>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</si>
  <si>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</si>
  <si>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</si>
  <si>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</si>
  <si>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</si>
  <si>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</si>
  <si>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</si>
  <si>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</si>
  <si>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</si>
  <si>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</si>
  <si>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</si>
  <si>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</si>
  <si>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</si>
  <si>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</si>
  <si>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</si>
  <si>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</si>
  <si>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</si>
  <si>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</si>
  <si>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</si>
  <si>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</si>
  <si>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</si>
  <si>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</si>
  <si>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</si>
  <si>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</si>
  <si>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</si>
  <si>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</si>
  <si>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</si>
  <si>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</si>
  <si>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</si>
  <si>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</si>
  <si>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</si>
  <si>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</si>
  <si>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</si>
  <si>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</si>
  <si>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</si>
  <si>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</si>
  <si>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</si>
  <si>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</si>
  <si>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</si>
  <si>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</si>
  <si>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</si>
  <si>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</si>
  <si>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</si>
  <si>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</si>
  <si>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</si>
  <si>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</si>
  <si>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</si>
  <si>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</si>
  <si>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</si>
  <si>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</si>
  <si>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</si>
  <si>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</si>
  <si>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</si>
  <si>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</si>
  <si>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</si>
  <si>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</si>
  <si>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</si>
  <si>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</si>
  <si>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</si>
  <si>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</si>
  <si>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</si>
  <si>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</si>
  <si>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</si>
  <si>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</si>
  <si>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</si>
  <si>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</si>
  <si>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</si>
  <si>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</si>
  <si>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</si>
  <si>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</si>
  <si>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</si>
  <si>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</si>
  <si>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</si>
  <si>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</si>
  <si>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</si>
  <si>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</si>
  <si>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</si>
  <si>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</si>
  <si>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</si>
  <si>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</si>
  <si>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</si>
  <si>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</si>
  <si>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</si>
  <si>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</si>
  <si>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</si>
  <si>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</si>
  <si>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</si>
  <si>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</si>
  <si>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</si>
  <si>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</si>
  <si>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</si>
  <si>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</si>
  <si>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</si>
  <si>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</si>
  <si>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</si>
  <si>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</si>
  <si>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</si>
  <si>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</si>
  <si>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</si>
  <si>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</si>
  <si>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</si>
  <si>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</si>
  <si>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</si>
  <si>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</si>
  <si>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</si>
  <si>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</si>
  <si>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</si>
  <si>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</si>
  <si>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</si>
  <si>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</si>
  <si>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</si>
  <si>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</si>
  <si>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</si>
  <si>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</si>
  <si>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</si>
  <si>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</si>
  <si>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</si>
  <si>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</si>
  <si>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</si>
  <si>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</si>
  <si>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</si>
  <si>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</si>
  <si>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</si>
  <si>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</si>
  <si>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</si>
  <si>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</si>
  <si>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</si>
  <si>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</si>
  <si>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</si>
  <si>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</si>
  <si>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</si>
  <si>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</si>
  <si>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</si>
  <si>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</si>
  <si>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</si>
  <si>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</si>
  <si>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</si>
  <si>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</si>
  <si>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</si>
  <si>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</si>
  <si>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</si>
  <si>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</si>
  <si>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</si>
  <si>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</si>
  <si>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</si>
  <si>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</si>
  <si>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</si>
  <si>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</si>
  <si>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</si>
  <si>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</si>
  <si>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</si>
  <si>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</si>
  <si>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</si>
  <si>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</si>
  <si>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</si>
  <si>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</si>
  <si>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</si>
  <si>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</si>
  <si>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</si>
  <si>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</si>
  <si>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</si>
  <si>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</si>
  <si>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</si>
  <si>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</si>
  <si>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</si>
  <si>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</si>
  <si>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</si>
  <si>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</si>
  <si>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</si>
  <si>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</si>
  <si>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</si>
  <si>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</si>
  <si>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</si>
  <si>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</si>
  <si>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</si>
  <si>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</si>
  <si>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</si>
  <si>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</si>
  <si>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</si>
  <si>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</si>
  <si>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</si>
  <si>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</si>
  <si>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</si>
  <si>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</si>
  <si>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</si>
  <si>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</si>
  <si>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</si>
  <si>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</si>
  <si>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</si>
  <si>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</si>
  <si>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</si>
  <si>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</si>
  <si>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</si>
  <si>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</si>
  <si>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</si>
  <si>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</si>
  <si>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</si>
  <si>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</si>
  <si>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</si>
  <si>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</si>
  <si>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</si>
  <si>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</si>
  <si>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</si>
  <si>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</si>
  <si>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</si>
  <si>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</si>
  <si>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</si>
  <si>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</si>
  <si>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</si>
  <si>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</si>
  <si>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</si>
  <si>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</si>
  <si>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</si>
  <si>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</si>
  <si>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</si>
  <si>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</si>
  <si>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</si>
  <si>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</si>
  <si>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</si>
  <si>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</si>
  <si>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</si>
  <si>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</si>
  <si>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</si>
  <si>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</si>
  <si>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</si>
  <si>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</si>
  <si>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</si>
  <si>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</si>
  <si>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</si>
  <si>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</si>
  <si>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</si>
  <si>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</si>
  <si>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</si>
  <si>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</si>
  <si>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</si>
  <si>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</si>
  <si>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</si>
  <si>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</si>
  <si>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</si>
  <si>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</si>
  <si>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</si>
  <si>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</si>
  <si>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</si>
  <si>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</si>
  <si>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</si>
  <si>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</si>
  <si>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</si>
  <si>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</si>
  <si>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</si>
  <si>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</si>
  <si>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</si>
  <si>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</si>
  <si>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</si>
  <si>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</si>
  <si>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</si>
  <si>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</si>
  <si>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</si>
  <si>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</si>
  <si>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</si>
  <si>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</si>
  <si>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</si>
  <si>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</si>
  <si>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</si>
  <si>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</si>
  <si>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</si>
  <si>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</si>
  <si>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</si>
  <si>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</si>
  <si>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</si>
  <si>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</si>
  <si>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</si>
  <si>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</si>
  <si>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</si>
  <si>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</si>
  <si>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</si>
  <si>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</si>
  <si>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</si>
  <si>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</si>
  <si>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</si>
  <si>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</si>
  <si>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</si>
  <si>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</si>
  <si>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</si>
  <si>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</si>
  <si>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</si>
  <si>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</si>
  <si>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</si>
  <si>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</si>
  <si>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</si>
  <si>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</si>
  <si>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</si>
  <si>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</si>
  <si>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</si>
  <si>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</si>
  <si>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</si>
  <si>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</si>
  <si>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</si>
  <si>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</si>
  <si>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</si>
  <si>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</si>
  <si>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</si>
  <si>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</si>
  <si>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</si>
  <si>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</si>
  <si>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</si>
  <si>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</si>
  <si>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</si>
  <si>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</si>
  <si>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</si>
  <si>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</si>
  <si>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</si>
  <si>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</si>
  <si>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</si>
  <si>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</si>
  <si>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</si>
  <si>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</si>
  <si>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</si>
  <si>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</si>
  <si>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</si>
  <si>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</si>
  <si>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</si>
  <si>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</si>
  <si>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</si>
  <si>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</si>
  <si>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</si>
  <si>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</si>
  <si>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</si>
  <si>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</si>
  <si>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</si>
  <si>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</si>
  <si>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</si>
  <si>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</si>
  <si>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</si>
  <si>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</si>
  <si>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</si>
  <si>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</si>
  <si>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</si>
  <si>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</si>
  <si>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</si>
  <si>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</si>
  <si>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</si>
  <si>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</si>
  <si>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</si>
  <si>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</si>
  <si>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</si>
  <si>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</si>
  <si>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</si>
  <si>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</si>
  <si>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</si>
  <si>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</si>
  <si>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</si>
  <si>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</si>
  <si>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</si>
  <si>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</si>
  <si>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</si>
  <si>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</si>
  <si>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</si>
  <si>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</si>
  <si>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</si>
  <si>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</si>
  <si>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</si>
  <si>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</si>
  <si>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</si>
  <si>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</si>
  <si>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</si>
  <si>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</si>
  <si>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</si>
  <si>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</si>
  <si>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</si>
  <si>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</si>
  <si>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</si>
  <si>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</si>
  <si>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</si>
  <si>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</si>
  <si>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</si>
  <si>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</si>
  <si>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</si>
  <si>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</si>
  <si>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</si>
  <si>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</si>
  <si>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</si>
  <si>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</si>
  <si>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</si>
  <si>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</si>
  <si>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</si>
  <si>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</si>
  <si>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</si>
  <si>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</si>
  <si>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</si>
  <si>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</si>
  <si>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</si>
  <si>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</si>
  <si>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</si>
  <si>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</si>
  <si>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</si>
  <si>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</si>
  <si>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</si>
  <si>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</si>
  <si>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</si>
  <si>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</si>
  <si>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</si>
  <si>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</si>
  <si>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</si>
  <si>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</si>
  <si>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</si>
  <si>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</si>
  <si>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</si>
  <si>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</si>
  <si>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</si>
  <si>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</si>
  <si>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</si>
  <si>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</si>
  <si>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</si>
  <si>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</si>
  <si>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</si>
  <si>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</si>
  <si>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</si>
  <si>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</si>
  <si>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</si>
  <si>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</si>
  <si>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</si>
  <si>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</si>
  <si>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</si>
  <si>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</si>
  <si>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</si>
  <si>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</si>
  <si>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</si>
  <si>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</si>
  <si>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</si>
  <si>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</si>
  <si>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</si>
  <si>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</si>
  <si>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</si>
  <si>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</si>
  <si>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</si>
  <si>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</si>
  <si>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</si>
  <si>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</si>
  <si>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</si>
  <si>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</si>
  <si>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</si>
  <si>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</si>
  <si>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</si>
  <si>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</si>
  <si>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</si>
  <si>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</si>
  <si>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</si>
  <si>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</si>
  <si>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</si>
  <si>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</si>
  <si>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</si>
  <si>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</si>
  <si>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</si>
  <si>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</si>
  <si>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</si>
  <si>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</si>
  <si>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</si>
  <si>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</si>
  <si>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</si>
  <si>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</si>
  <si>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</si>
  <si>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</si>
  <si>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</si>
  <si>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</si>
  <si>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</si>
  <si>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</si>
  <si>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</si>
  <si>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</si>
  <si>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</si>
  <si>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</si>
  <si>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</si>
  <si>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</si>
  <si>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</si>
  <si>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</si>
  <si>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</si>
  <si>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</si>
  <si>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</si>
  <si>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</si>
  <si>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</si>
  <si>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</si>
  <si>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</si>
  <si>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</si>
  <si>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</si>
  <si>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</si>
  <si>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</si>
  <si>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</si>
  <si>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</si>
  <si>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</si>
  <si>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</si>
  <si>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</si>
  <si>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</si>
  <si>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</si>
  <si>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</si>
  <si>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</si>
  <si>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</si>
  <si>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</si>
  <si>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</si>
  <si>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</si>
  <si>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</si>
  <si>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</si>
  <si>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</si>
  <si>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</si>
  <si>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</si>
  <si>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</si>
  <si>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</si>
  <si>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</si>
  <si>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</si>
  <si>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</si>
  <si>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</si>
  <si>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</si>
  <si>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</si>
  <si>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</si>
  <si>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</si>
  <si>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</si>
  <si>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</si>
  <si>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</si>
  <si>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</si>
  <si>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</si>
  <si>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</si>
  <si>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</si>
  <si>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</si>
  <si>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</si>
  <si>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</si>
  <si>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</si>
  <si>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</si>
  <si>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</si>
  <si>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</si>
  <si>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</si>
  <si>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</si>
  <si>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</si>
  <si>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</si>
  <si>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</si>
  <si>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</si>
  <si>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</si>
  <si>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</si>
  <si>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</si>
  <si>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</si>
  <si>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</si>
  <si>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</si>
  <si>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</si>
  <si>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</si>
  <si>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</si>
  <si>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</si>
  <si>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</si>
  <si>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</si>
  <si>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</si>
  <si>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</si>
  <si>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</si>
  <si>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</si>
  <si>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</si>
  <si>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</si>
  <si>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</si>
  <si>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</si>
  <si>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</si>
  <si>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</si>
  <si>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</si>
  <si>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</si>
  <si>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</si>
  <si>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</si>
  <si>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</si>
  <si>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</si>
  <si>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</si>
  <si>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</si>
  <si>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</si>
  <si>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</si>
  <si>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</si>
  <si>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</si>
  <si>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</si>
  <si>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</si>
  <si>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</si>
  <si>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</si>
  <si>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</si>
  <si>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</si>
  <si>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</si>
  <si>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</si>
  <si>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</si>
  <si>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</si>
  <si>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</si>
  <si>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</si>
  <si>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</si>
  <si>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</si>
  <si>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</si>
  <si>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</si>
  <si>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</si>
  <si>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</si>
  <si>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</si>
  <si>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</si>
  <si>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</si>
  <si>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</si>
  <si>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</si>
  <si>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</si>
  <si>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</si>
  <si>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</si>
  <si>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</si>
  <si>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</si>
  <si>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</si>
  <si>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</si>
  <si>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</si>
  <si>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</si>
  <si>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</si>
  <si>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</si>
  <si>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</si>
  <si>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</si>
  <si>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</si>
  <si>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</si>
  <si>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</si>
  <si>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</si>
  <si>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</si>
  <si>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</si>
  <si>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</si>
  <si>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</si>
  <si>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</si>
  <si>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</si>
  <si>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</si>
  <si>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</si>
  <si>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</si>
  <si>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</si>
  <si>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</si>
  <si>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</si>
  <si>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</si>
  <si>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</si>
  <si>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</si>
  <si>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</si>
  <si>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</si>
  <si>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</si>
  <si>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</si>
  <si>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</si>
  <si>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</si>
  <si>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</si>
  <si>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</si>
  <si>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</si>
  <si>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</si>
  <si>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</si>
  <si>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</si>
  <si>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</si>
  <si>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</si>
  <si>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</si>
  <si>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</si>
  <si>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</si>
  <si>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</si>
  <si>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</si>
  <si>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</si>
  <si>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</si>
  <si>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</si>
  <si>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</si>
  <si>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</si>
  <si>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</si>
  <si>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</si>
  <si>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</si>
  <si>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</si>
  <si>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</si>
  <si>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</si>
  <si>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</si>
  <si>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</si>
  <si>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</si>
  <si>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</si>
  <si>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</si>
  <si>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</si>
  <si>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</si>
  <si>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</si>
  <si>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</si>
  <si>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</si>
  <si>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</si>
  <si>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</si>
  <si>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</si>
  <si>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</si>
  <si>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</si>
  <si>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</si>
  <si>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</si>
  <si>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</si>
  <si>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</si>
  <si>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</si>
  <si>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</si>
  <si>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</si>
  <si>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</si>
  <si>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</si>
  <si>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</si>
  <si>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</si>
  <si>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</si>
  <si>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</si>
  <si>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</si>
  <si>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</si>
  <si>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</si>
  <si>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</si>
  <si>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</si>
  <si>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</si>
  <si>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</si>
  <si>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</si>
  <si>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</si>
  <si>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</si>
  <si>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</si>
  <si>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</si>
  <si>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</si>
  <si>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</si>
  <si>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</si>
  <si>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</si>
  <si>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</si>
  <si>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</si>
  <si>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</si>
  <si>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</si>
  <si>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</si>
  <si>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</si>
  <si>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</si>
  <si>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</si>
  <si>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</si>
  <si>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</si>
  <si>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</si>
  <si>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</si>
  <si>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</si>
  <si>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</si>
  <si>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</si>
  <si>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</si>
  <si>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</si>
  <si>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</si>
  <si>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</si>
  <si>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</si>
  <si>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</si>
  <si>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</si>
  <si>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</si>
  <si>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</si>
  <si>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</si>
  <si>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</si>
  <si>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</si>
  <si>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</si>
  <si>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</si>
  <si>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</si>
  <si>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</si>
  <si>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</si>
  <si>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</si>
  <si>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</si>
  <si>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</si>
  <si>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</si>
  <si>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</si>
  <si>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</si>
  <si>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</si>
  <si>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</si>
  <si>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</si>
  <si>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</si>
  <si>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</si>
  <si>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</si>
  <si>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</si>
  <si>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</si>
  <si>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</si>
  <si>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</si>
  <si>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</si>
  <si>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</si>
  <si>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</si>
  <si>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</si>
  <si>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</si>
  <si>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</si>
  <si>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</si>
  <si>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</si>
  <si>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</si>
  <si>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</si>
  <si>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</si>
  <si>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</si>
  <si>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</si>
  <si>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</si>
  <si>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</si>
  <si>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</si>
  <si>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</si>
  <si>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</si>
  <si>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</si>
  <si>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</si>
  <si>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</si>
  <si>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</si>
  <si>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</si>
  <si>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</si>
  <si>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</si>
  <si>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</si>
  <si>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</si>
  <si>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</si>
  <si>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</si>
  <si>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</si>
  <si>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</si>
  <si>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</si>
  <si>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</si>
  <si>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</si>
  <si>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</si>
  <si>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</si>
  <si>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</si>
  <si>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</si>
  <si>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</si>
  <si>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</si>
  <si>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</si>
  <si>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</si>
  <si>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</si>
  <si>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</si>
  <si>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</si>
  <si>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</si>
  <si>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</si>
  <si>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</si>
  <si>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</si>
  <si>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</si>
  <si>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</si>
  <si>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</si>
  <si>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</si>
  <si>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</si>
  <si>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</si>
  <si>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</si>
  <si>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</si>
  <si>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</si>
  <si>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</si>
  <si>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</si>
  <si>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</si>
  <si>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</si>
  <si>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</si>
  <si>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</si>
  <si>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</si>
  <si>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</si>
  <si>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</si>
  <si>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</si>
  <si>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</si>
  <si>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</si>
  <si>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</si>
  <si>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</si>
  <si>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</si>
  <si>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</si>
  <si>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</si>
  <si>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</si>
  <si>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</si>
  <si>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</si>
  <si>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</si>
  <si>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</si>
  <si>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</si>
  <si>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</si>
  <si>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</si>
  <si>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</si>
  <si>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</si>
  <si>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</si>
  <si>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</si>
  <si>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</si>
  <si>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</si>
  <si>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</si>
  <si>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</si>
  <si>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</si>
  <si>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</si>
  <si>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</si>
  <si>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</si>
  <si>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</si>
  <si>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</si>
  <si>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</si>
  <si>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</si>
  <si>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</si>
  <si>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</si>
  <si>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</si>
  <si>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</si>
  <si>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</si>
  <si>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</si>
  <si>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</si>
  <si>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</si>
  <si>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</si>
  <si>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</si>
  <si>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</si>
  <si>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</si>
  <si>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</si>
  <si>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</si>
  <si>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</si>
  <si>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</si>
  <si>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</si>
  <si>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</si>
  <si>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</si>
  <si>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</si>
  <si>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</si>
  <si>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</si>
  <si>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</si>
  <si>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</si>
  <si>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</si>
  <si>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</si>
  <si>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</si>
  <si>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</si>
  <si>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</si>
  <si>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</si>
  <si>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</si>
  <si>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</si>
  <si>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</si>
  <si>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</si>
  <si>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</si>
  <si>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</si>
  <si>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</si>
  <si>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</si>
  <si>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</si>
  <si>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</si>
  <si>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</si>
  <si>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</si>
  <si>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</si>
  <si>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</si>
  <si>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</si>
  <si>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</si>
  <si>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</si>
  <si>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</si>
  <si>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</si>
  <si>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</si>
  <si>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</si>
  <si>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</si>
  <si>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</si>
  <si>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</si>
  <si>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</si>
  <si>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</si>
  <si>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</si>
  <si>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</si>
  <si>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</si>
  <si>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</si>
  <si>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</si>
  <si>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</si>
  <si>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</si>
  <si>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</si>
  <si>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</si>
  <si>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</si>
  <si>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</si>
  <si>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</si>
  <si>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</si>
  <si>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</si>
  <si>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</si>
  <si>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</si>
  <si>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</si>
  <si>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</si>
  <si>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</si>
  <si>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</si>
  <si>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</si>
  <si>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</si>
  <si>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</si>
  <si>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</si>
  <si>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</si>
  <si>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</si>
  <si>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</si>
  <si>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</si>
  <si>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</si>
  <si>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</si>
  <si>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</si>
  <si>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</si>
  <si>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</si>
  <si>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</si>
  <si>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</si>
  <si>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</si>
  <si>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</si>
  <si>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</si>
  <si>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</si>
  <si>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</si>
  <si>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</si>
  <si>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</si>
  <si>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</si>
  <si>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</si>
  <si>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</si>
  <si>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</si>
  <si>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</si>
  <si>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</si>
  <si>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</si>
  <si>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</si>
  <si>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</si>
  <si>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</si>
  <si>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</si>
  <si>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</si>
  <si>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</si>
  <si>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</si>
  <si>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</si>
  <si>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</si>
  <si>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</si>
  <si>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</si>
  <si>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</si>
  <si>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</si>
  <si>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</si>
  <si>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</si>
  <si>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</si>
  <si>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</si>
  <si>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</si>
  <si>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</si>
  <si>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</si>
  <si>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</si>
  <si>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</si>
  <si>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</si>
  <si>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</si>
  <si>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</si>
  <si>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</si>
  <si>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</si>
  <si>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</si>
  <si>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</si>
  <si>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</si>
  <si>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</si>
  <si>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</si>
  <si>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</si>
  <si>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</si>
  <si>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</si>
  <si>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</si>
  <si>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</si>
  <si>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</si>
  <si>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</si>
  <si>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</si>
  <si>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</si>
  <si>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</si>
  <si>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</si>
  <si>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</si>
  <si>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</si>
  <si>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</si>
  <si>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</si>
  <si>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</si>
  <si>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</si>
  <si>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</si>
  <si>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</si>
  <si>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</si>
  <si>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</si>
  <si>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</si>
  <si>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</si>
  <si>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</si>
  <si>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</si>
  <si>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</si>
  <si>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</si>
  <si>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</si>
  <si>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</si>
  <si>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</si>
  <si>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</si>
  <si>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</si>
  <si>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</si>
  <si>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</si>
  <si>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</si>
  <si>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</si>
  <si>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</si>
  <si>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</si>
  <si>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</si>
  <si>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</si>
  <si>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</si>
  <si>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</si>
  <si>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</si>
  <si>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</si>
  <si>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</si>
  <si>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</si>
  <si>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</si>
  <si>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</si>
  <si>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</si>
  <si>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</si>
  <si>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</si>
  <si>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</si>
  <si>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</si>
  <si>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</si>
  <si>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</si>
  <si>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</si>
  <si>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</si>
  <si>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</si>
  <si>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</si>
  <si>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</si>
  <si>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</si>
  <si>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</si>
  <si>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</si>
  <si>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</si>
  <si>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</si>
  <si>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</si>
  <si>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</si>
  <si>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</si>
  <si>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</si>
  <si>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</si>
  <si>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</si>
  <si>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</si>
  <si>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</si>
  <si>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</si>
  <si>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</si>
  <si>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</si>
  <si>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</si>
  <si>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</si>
  <si>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</si>
  <si>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</si>
  <si>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</si>
  <si>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</si>
  <si>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</si>
  <si>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</si>
  <si>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</si>
  <si>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</si>
  <si>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</si>
  <si>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</si>
  <si>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</si>
  <si>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</si>
  <si>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</si>
  <si>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</si>
  <si>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</si>
  <si>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</si>
  <si>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</si>
  <si>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</si>
  <si>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</si>
  <si>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</si>
  <si>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</si>
  <si>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</si>
  <si>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</si>
  <si>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</si>
  <si>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</si>
  <si>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</si>
  <si>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</si>
  <si>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</si>
  <si>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</si>
  <si>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</si>
  <si>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</si>
  <si>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</si>
  <si>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</si>
  <si>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</si>
  <si>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</si>
  <si>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</si>
  <si>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</si>
  <si>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</si>
  <si>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</si>
  <si>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</si>
  <si>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</si>
  <si>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</si>
  <si>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</si>
  <si>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</si>
  <si>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</si>
  <si>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</si>
  <si>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</si>
  <si>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</si>
  <si>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</si>
  <si>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</si>
  <si>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</si>
  <si>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</si>
  <si>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</si>
  <si>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</si>
  <si>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</si>
  <si>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</si>
  <si>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</si>
  <si>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</si>
  <si>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</si>
  <si>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</si>
  <si>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</si>
  <si>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</si>
  <si>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</si>
  <si>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</si>
  <si>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</si>
  <si>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</si>
  <si>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</si>
  <si>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</si>
  <si>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</si>
  <si>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</si>
  <si>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</si>
  <si>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</si>
  <si>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</si>
  <si>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</si>
  <si>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</si>
  <si>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</si>
  <si>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</si>
  <si>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</si>
  <si>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</si>
  <si>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</si>
  <si>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</si>
  <si>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</si>
  <si>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</si>
  <si>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</si>
  <si>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</si>
  <si>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</si>
  <si>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</si>
  <si>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</si>
  <si>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</si>
  <si>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</si>
  <si>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</si>
  <si>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</si>
  <si>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</si>
  <si>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</si>
  <si>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</si>
  <si>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</si>
  <si>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</si>
  <si>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</si>
  <si>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</si>
  <si>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</si>
  <si>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</si>
  <si>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</si>
  <si>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</si>
  <si>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</si>
  <si>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</si>
  <si>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</si>
  <si>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</si>
  <si>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</si>
  <si>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</si>
  <si>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</si>
  <si>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</si>
  <si>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</si>
  <si>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</si>
  <si>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</si>
  <si>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</si>
  <si>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</si>
  <si>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</si>
  <si>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</si>
  <si>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</si>
  <si>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</si>
  <si>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</si>
  <si>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</si>
  <si>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</si>
  <si>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</si>
  <si>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</si>
  <si>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</si>
  <si>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</si>
  <si>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</si>
  <si>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</si>
  <si>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</si>
  <si>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</si>
  <si>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</si>
  <si>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</si>
  <si>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</si>
  <si>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</si>
  <si>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</si>
  <si>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</si>
  <si>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</si>
  <si>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</si>
  <si>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</si>
  <si>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</si>
  <si>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</si>
  <si>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</si>
  <si>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</si>
  <si>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</si>
  <si>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</si>
  <si>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</si>
  <si>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</si>
  <si>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</si>
  <si>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</si>
  <si>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</si>
  <si>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</si>
  <si>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</si>
  <si>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</si>
  <si>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</si>
  <si>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</si>
  <si>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</si>
  <si>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</si>
  <si>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</si>
  <si>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</si>
  <si>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</si>
  <si>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</si>
  <si>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</si>
  <si>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</si>
  <si>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</si>
  <si>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</si>
  <si>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</si>
  <si>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</si>
  <si>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</si>
  <si>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</si>
  <si>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</si>
  <si>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</si>
  <si>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</si>
  <si>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</si>
  <si>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</si>
  <si>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</si>
  <si>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</si>
  <si>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</si>
  <si>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</si>
  <si>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</si>
  <si>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</si>
  <si>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</si>
  <si>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</si>
  <si>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</si>
  <si>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</si>
  <si>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</si>
  <si>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</si>
  <si>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</si>
  <si>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</si>
  <si>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</si>
  <si>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</si>
  <si>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</si>
  <si>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</si>
  <si>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</si>
  <si>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</si>
  <si>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</si>
  <si>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</si>
  <si>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</si>
  <si>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</si>
  <si>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</si>
  <si>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</si>
  <si>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</si>
  <si>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</si>
  <si>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</si>
  <si>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</si>
  <si>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</si>
  <si>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</si>
  <si>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</si>
  <si>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</si>
  <si>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</si>
  <si>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</si>
  <si>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</si>
  <si>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</si>
  <si>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</si>
  <si>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</si>
  <si>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</si>
  <si>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</si>
  <si>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</si>
  <si>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</si>
  <si>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</si>
  <si>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</si>
  <si>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</si>
  <si>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</si>
  <si>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</si>
  <si>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</si>
  <si>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</si>
  <si>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</si>
  <si>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</si>
  <si>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</si>
  <si>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</si>
  <si>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</si>
  <si>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</si>
  <si>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</si>
  <si>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</si>
  <si>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</si>
  <si>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</si>
  <si>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</si>
  <si>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</si>
  <si>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</si>
  <si>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</si>
  <si>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</si>
  <si>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</si>
  <si>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</si>
  <si>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</si>
  <si>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</si>
  <si>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</si>
  <si>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</si>
  <si>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</si>
  <si>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</si>
  <si>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</si>
  <si>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</si>
  <si>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</si>
  <si>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</si>
  <si>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</si>
  <si>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</si>
  <si>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</si>
  <si>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</si>
  <si>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</si>
  <si>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</si>
  <si>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</si>
  <si>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</si>
  <si>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</si>
  <si>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</si>
  <si>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</si>
  <si>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</si>
  <si>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</si>
  <si>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</si>
  <si>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</si>
  <si>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</si>
  <si>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</si>
  <si>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</si>
  <si>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</si>
  <si>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</si>
  <si>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</si>
  <si>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</si>
  <si>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</si>
  <si>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</si>
  <si>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</si>
  <si>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</si>
  <si>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</si>
  <si>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</si>
  <si>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</si>
  <si>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</si>
  <si>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</si>
  <si>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</si>
  <si>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</si>
  <si>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</si>
  <si>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</si>
  <si>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</si>
  <si>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</si>
  <si>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</si>
  <si>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</si>
  <si>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</si>
  <si>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</si>
  <si>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</si>
  <si>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</si>
  <si>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</si>
  <si>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</si>
  <si>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</si>
  <si>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</si>
  <si>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</si>
  <si>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</si>
  <si>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</si>
  <si>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</si>
  <si>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</si>
  <si>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</si>
  <si>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</si>
  <si>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</si>
  <si>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</si>
  <si>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</si>
  <si>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</si>
  <si>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</si>
  <si>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</si>
  <si>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</si>
  <si>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</si>
  <si>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</si>
  <si>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</si>
  <si>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</si>
  <si>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</si>
  <si>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</si>
  <si>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</si>
  <si>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</si>
  <si>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</si>
  <si>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</si>
  <si>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</si>
  <si>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</si>
  <si>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</si>
  <si>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</si>
  <si>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</si>
  <si>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</si>
  <si>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</si>
  <si>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</si>
  <si>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</si>
  <si>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</si>
  <si>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</si>
  <si>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</si>
  <si>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</si>
  <si>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</si>
  <si>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</si>
  <si>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</si>
  <si>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</si>
  <si>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</si>
  <si>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</si>
  <si>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</si>
  <si>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</si>
  <si>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</si>
  <si>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</si>
  <si>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</si>
  <si>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</si>
  <si>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</si>
  <si>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</si>
  <si>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</si>
  <si>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</si>
  <si>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</si>
  <si>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</si>
  <si>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</si>
  <si>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</si>
  <si>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</si>
  <si>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</si>
  <si>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</si>
  <si>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</si>
  <si>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</si>
  <si>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</si>
  <si>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</si>
  <si>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</si>
  <si>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</si>
  <si>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</si>
  <si>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</si>
  <si>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</si>
  <si>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</si>
  <si>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</si>
  <si>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</si>
  <si>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</si>
  <si>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</si>
  <si>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</si>
  <si>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</si>
  <si>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</si>
  <si>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</si>
  <si>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</si>
  <si>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</si>
  <si>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</si>
  <si>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</si>
  <si>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</si>
  <si>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</si>
  <si>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</si>
  <si>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</si>
  <si>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</si>
  <si>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</si>
  <si>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</si>
  <si>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</si>
  <si>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</si>
  <si>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</si>
  <si>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</si>
  <si>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</si>
  <si>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</si>
  <si>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</si>
  <si>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</si>
  <si>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</si>
  <si>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</si>
  <si>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</si>
  <si>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</si>
  <si>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</si>
  <si>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</si>
  <si>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</si>
  <si>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</si>
  <si>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</si>
  <si>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</si>
  <si>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</si>
  <si>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</si>
  <si>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</si>
  <si>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</si>
  <si>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</si>
  <si>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</si>
  <si>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</si>
  <si>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</si>
  <si>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</si>
  <si>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</si>
  <si>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</si>
  <si>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</si>
  <si>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</si>
  <si>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</si>
  <si>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</si>
  <si>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</si>
  <si>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</si>
  <si>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</si>
  <si>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</si>
  <si>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</si>
  <si>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</si>
  <si>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</si>
  <si>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</si>
  <si>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</si>
  <si>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</si>
  <si>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</si>
  <si>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</si>
  <si>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</si>
  <si>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</si>
  <si>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</si>
  <si>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</si>
  <si>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</si>
  <si>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</si>
  <si>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</si>
  <si>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</si>
  <si>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</si>
  <si>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</si>
  <si>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</si>
  <si>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</si>
  <si>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</si>
  <si>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</si>
  <si>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</si>
  <si>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</si>
  <si>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</si>
  <si>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</si>
  <si>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</si>
  <si>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</si>
  <si>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</si>
  <si>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</si>
  <si>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</si>
  <si>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</si>
  <si>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</si>
  <si>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</si>
  <si>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</si>
  <si>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</si>
  <si>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</si>
  <si>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</si>
  <si>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</si>
  <si>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</si>
  <si>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</si>
  <si>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</si>
  <si>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</si>
  <si>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</si>
  <si>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</si>
  <si>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</si>
  <si>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</si>
  <si>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</si>
  <si>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</si>
  <si>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</si>
  <si>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</si>
  <si>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</si>
  <si>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</si>
  <si>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</si>
  <si>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</si>
  <si>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</si>
  <si>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</si>
  <si>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</si>
  <si>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</si>
  <si>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</si>
  <si>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</si>
  <si>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</si>
  <si>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</si>
  <si>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</si>
  <si>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</si>
  <si>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</si>
  <si>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</si>
  <si>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</si>
  <si>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</si>
  <si>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</si>
  <si>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</si>
  <si>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</si>
  <si>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</si>
  <si>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</si>
  <si>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</si>
  <si>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</si>
  <si>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</si>
  <si>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</si>
  <si>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</si>
  <si>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</si>
  <si>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</si>
  <si>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</si>
  <si>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</si>
  <si>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</si>
  <si>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</si>
  <si>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</si>
  <si>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</si>
  <si>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</si>
  <si>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</si>
  <si>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</si>
  <si>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</si>
  <si>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</si>
  <si>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</si>
  <si>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</si>
  <si>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</si>
  <si>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</si>
  <si>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</si>
  <si>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</si>
  <si>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</si>
  <si>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</si>
  <si>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</si>
  <si>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</si>
  <si>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</si>
  <si>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</si>
  <si>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</si>
  <si>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</si>
  <si>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</si>
  <si>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</si>
  <si>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</si>
  <si>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</si>
  <si>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</si>
  <si>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</si>
  <si>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</si>
  <si>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</si>
  <si>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</si>
  <si>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</si>
  <si>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</si>
  <si>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</si>
  <si>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</si>
  <si>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</si>
  <si>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</si>
  <si>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</si>
  <si>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</si>
  <si>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</si>
  <si>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</si>
  <si>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</si>
  <si>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</si>
  <si>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</si>
  <si>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</si>
  <si>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</si>
  <si>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</si>
  <si>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</si>
  <si>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</si>
  <si>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</si>
  <si>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</si>
  <si>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</si>
  <si>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</si>
  <si>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</si>
  <si>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</si>
  <si>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</si>
  <si>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</si>
  <si>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</si>
  <si>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</si>
  <si>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</si>
  <si>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</si>
  <si>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</si>
  <si>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</si>
  <si>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</si>
  <si>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</si>
  <si>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</si>
  <si>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</si>
  <si>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</si>
  <si>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</si>
  <si>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</si>
  <si>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</si>
  <si>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</si>
  <si>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</si>
  <si>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</si>
  <si>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</si>
  <si>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</si>
  <si>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</si>
  <si>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</si>
  <si>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</si>
  <si>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</si>
  <si>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</si>
  <si>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</si>
  <si>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</si>
  <si>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</si>
  <si>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</si>
  <si>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</si>
  <si>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</si>
  <si>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</si>
  <si>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</si>
  <si>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</si>
  <si>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</si>
  <si>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</si>
  <si>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</si>
  <si>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</si>
  <si>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</si>
  <si>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</si>
  <si>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</si>
  <si>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</si>
  <si>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</si>
  <si>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</si>
  <si>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</si>
  <si>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</si>
  <si>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</si>
  <si>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</si>
  <si>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</si>
  <si>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</si>
  <si>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</si>
  <si>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</si>
  <si>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</si>
  <si>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</si>
  <si>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</si>
  <si>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</si>
  <si>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</si>
  <si>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</si>
  <si>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</si>
  <si>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</si>
  <si>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</si>
  <si>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</si>
  <si>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</si>
  <si>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</si>
  <si>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</si>
  <si>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</si>
  <si>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</si>
  <si>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</si>
  <si>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</si>
  <si>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</si>
  <si>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</si>
  <si>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</si>
  <si>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</si>
  <si>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</si>
  <si>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</si>
  <si>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</si>
  <si>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</si>
  <si>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</si>
  <si>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</si>
  <si>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</si>
  <si>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</si>
  <si>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</si>
  <si>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</si>
  <si>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</si>
  <si>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</si>
  <si>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</si>
  <si>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</si>
  <si>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</si>
  <si>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</si>
  <si>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</si>
  <si>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</si>
  <si>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</si>
  <si>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</si>
  <si>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</si>
  <si>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</si>
  <si>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</si>
  <si>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</si>
  <si>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</si>
  <si>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</si>
  <si>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</si>
  <si>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</si>
  <si>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</si>
  <si>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</si>
  <si>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</si>
  <si>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</si>
  <si>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</si>
  <si>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</si>
  <si>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</si>
  <si>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</si>
  <si>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</si>
  <si>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</si>
  <si>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</si>
  <si>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</si>
  <si>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</si>
  <si>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</si>
  <si>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</si>
  <si>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</si>
  <si>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</si>
  <si>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</si>
  <si>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</si>
  <si>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</si>
  <si>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</si>
  <si>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</si>
  <si>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</si>
  <si>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</si>
  <si>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</si>
  <si>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</si>
  <si>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</si>
  <si>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</si>
  <si>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</si>
  <si>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</si>
  <si>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</si>
  <si>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</si>
  <si>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</si>
  <si>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</si>
  <si>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</si>
  <si>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</si>
  <si>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</si>
  <si>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</si>
  <si>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</si>
  <si>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</si>
  <si>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</si>
  <si>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</si>
  <si>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</si>
  <si>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</si>
  <si>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</si>
  <si>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</si>
  <si>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</si>
  <si>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</si>
  <si>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</si>
  <si>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</si>
  <si>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</si>
  <si>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</si>
  <si>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</si>
  <si>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</si>
  <si>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</si>
  <si>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</si>
  <si>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</si>
  <si>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</si>
  <si>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</si>
  <si>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</si>
  <si>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</si>
  <si>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</si>
  <si>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</si>
  <si>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</si>
  <si>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</si>
  <si>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</si>
  <si>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</si>
  <si>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</si>
  <si>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</si>
  <si>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</si>
  <si>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</si>
  <si>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</si>
  <si>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</si>
  <si>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</si>
  <si>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</si>
  <si>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</si>
  <si>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</si>
  <si>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</si>
  <si>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</si>
  <si>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</si>
  <si>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</si>
  <si>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</si>
  <si>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</si>
  <si>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</si>
  <si>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</si>
  <si>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</si>
  <si>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</si>
  <si>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</si>
  <si>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</si>
  <si>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</si>
  <si>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</si>
  <si>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</si>
  <si>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</si>
  <si>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</si>
  <si>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</si>
  <si>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</si>
  <si>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</si>
  <si>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</si>
  <si>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</si>
  <si>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</si>
  <si>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</si>
  <si>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</si>
  <si>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</si>
  <si>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</si>
  <si>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</si>
  <si>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</si>
  <si>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</si>
  <si>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</si>
  <si>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</si>
  <si>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</si>
  <si>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</si>
  <si>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</si>
  <si>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</si>
  <si>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</si>
  <si>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</si>
  <si>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</si>
  <si>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</si>
  <si>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</si>
  <si>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</si>
  <si>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</si>
  <si>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</si>
  <si>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</si>
  <si>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</si>
  <si>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</si>
  <si>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</si>
  <si>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</si>
  <si>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</si>
  <si>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</si>
  <si>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</si>
  <si>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</si>
  <si>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</si>
  <si>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</si>
  <si>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</si>
  <si>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</si>
  <si>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</si>
  <si>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</si>
  <si>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</si>
  <si>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</si>
  <si>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</si>
  <si>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</si>
  <si>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</si>
  <si>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</si>
  <si>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</si>
  <si>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</si>
  <si>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</si>
  <si>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</si>
  <si>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</si>
  <si>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</si>
  <si>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</si>
  <si>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</si>
  <si>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</si>
  <si>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</si>
  <si>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</si>
  <si>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</si>
  <si>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</si>
  <si>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</si>
  <si>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</si>
  <si>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</si>
  <si>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</si>
  <si>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</si>
  <si>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</si>
  <si>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</si>
  <si>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</si>
  <si>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</si>
  <si>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</si>
  <si>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</si>
  <si>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</si>
  <si>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</si>
  <si>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</si>
  <si>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</si>
  <si>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</si>
  <si>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</si>
  <si>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</si>
  <si>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</si>
  <si>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</si>
  <si>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</si>
  <si>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</si>
  <si>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</si>
  <si>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</si>
  <si>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</si>
  <si>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</si>
  <si>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</si>
  <si>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</si>
  <si>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</si>
  <si>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</si>
  <si>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</si>
  <si>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</si>
  <si>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</si>
  <si>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</si>
  <si>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</si>
  <si>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</si>
  <si>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</si>
  <si>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</si>
  <si>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</si>
  <si>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</si>
  <si>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</si>
  <si>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</si>
  <si>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</si>
  <si>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</si>
  <si>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</si>
  <si>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</si>
  <si>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</si>
  <si>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</si>
  <si>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</si>
  <si>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</si>
  <si>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</si>
  <si>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</si>
  <si>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</si>
  <si>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</si>
  <si>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</si>
  <si>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</si>
  <si>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</si>
  <si>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</si>
  <si>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</si>
  <si>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</si>
  <si>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</si>
  <si>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</si>
  <si>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</si>
  <si>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</si>
  <si>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</si>
  <si>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</si>
  <si>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</si>
  <si>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</si>
  <si>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</si>
  <si>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</si>
  <si>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</si>
  <si>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</si>
  <si>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</si>
  <si>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</si>
  <si>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</si>
  <si>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</si>
  <si>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</si>
  <si>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</si>
  <si>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</si>
  <si>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</si>
  <si>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</si>
  <si>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</si>
  <si>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</si>
  <si>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</si>
  <si>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</si>
  <si>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</si>
  <si>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</si>
  <si>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</si>
  <si>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</si>
  <si>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</si>
  <si>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</si>
  <si>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</si>
  <si>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</si>
  <si>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</si>
  <si>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</si>
  <si>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</si>
  <si>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</si>
  <si>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</si>
  <si>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</si>
  <si>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</si>
  <si>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</si>
  <si>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</si>
  <si>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</si>
  <si>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</si>
  <si>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</si>
  <si>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</si>
  <si>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</si>
  <si>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</si>
  <si>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</si>
  <si>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</si>
  <si>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</si>
  <si>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</si>
  <si>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</si>
  <si>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</si>
  <si>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</si>
  <si>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</si>
  <si>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</si>
  <si>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</si>
  <si>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</si>
  <si>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</si>
  <si>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</si>
  <si>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</si>
  <si>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</si>
  <si>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</si>
  <si>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</si>
  <si>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</si>
  <si>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</si>
  <si>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</si>
  <si>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</si>
  <si>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</si>
  <si>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</si>
  <si>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</si>
  <si>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</si>
  <si>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</si>
  <si>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</si>
  <si>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</si>
  <si>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</si>
  <si>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</si>
  <si>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</si>
  <si>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</si>
  <si>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</si>
  <si>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</si>
  <si>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</si>
  <si>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</si>
  <si>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</si>
  <si>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</si>
  <si>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</si>
  <si>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</si>
  <si>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</si>
  <si>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</si>
  <si>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</si>
  <si>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</si>
  <si>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</si>
  <si>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</si>
  <si>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</si>
  <si>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</si>
  <si>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</si>
  <si>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</si>
  <si>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</si>
  <si>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</si>
  <si>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</si>
  <si>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</si>
  <si>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</si>
  <si>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</si>
  <si>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</si>
  <si>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</si>
  <si>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</si>
  <si>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</si>
  <si>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</si>
  <si>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</si>
  <si>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</si>
  <si>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</si>
  <si>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</si>
  <si>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</si>
  <si>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</si>
  <si>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</si>
  <si>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</si>
  <si>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</si>
  <si>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</si>
  <si>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</si>
  <si>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</si>
  <si>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</si>
  <si>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</si>
  <si>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</si>
  <si>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</si>
  <si>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</si>
  <si>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</si>
  <si>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</si>
  <si>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</si>
  <si>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</si>
  <si>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</si>
  <si>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</si>
  <si>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</si>
  <si>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</si>
  <si>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</si>
  <si>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</si>
  <si>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</si>
  <si>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</si>
  <si>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</si>
  <si>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</si>
  <si>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</si>
  <si>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</si>
  <si>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</si>
  <si>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</si>
  <si>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</si>
  <si>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</si>
  <si>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</si>
  <si>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</si>
  <si>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</si>
  <si>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</si>
  <si>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</si>
  <si>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</si>
  <si>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</si>
  <si>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</si>
  <si>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</si>
  <si>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</si>
  <si>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</si>
  <si>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</si>
  <si>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</si>
  <si>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</si>
  <si>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</si>
  <si>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</si>
  <si>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</si>
  <si>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</si>
  <si>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</si>
  <si>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</si>
  <si>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</si>
  <si>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</si>
  <si>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</si>
  <si>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</si>
  <si>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</si>
  <si>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</si>
  <si>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</si>
  <si>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</si>
  <si>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</si>
  <si>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</si>
  <si>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</si>
  <si>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</si>
  <si>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</si>
  <si>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</si>
  <si>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</si>
  <si>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</si>
  <si>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</si>
  <si>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</si>
  <si>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</si>
  <si>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</si>
  <si>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</si>
  <si>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</si>
  <si>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</si>
  <si>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</si>
  <si>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</si>
  <si>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</si>
  <si>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</si>
  <si>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</si>
  <si>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</si>
  <si>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</si>
  <si>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</si>
  <si>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</si>
  <si>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</si>
  <si>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</si>
  <si>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</si>
  <si>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</si>
  <si>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</si>
  <si>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</si>
  <si>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</si>
  <si>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</si>
  <si>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</si>
  <si>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</si>
  <si>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</si>
  <si>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</si>
  <si>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</si>
  <si>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</si>
  <si>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</si>
  <si>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</si>
  <si>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</si>
  <si>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</si>
  <si>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</si>
  <si>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</si>
  <si>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</si>
  <si>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</si>
  <si>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</si>
  <si>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</si>
  <si>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</si>
  <si>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</si>
  <si>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</si>
  <si>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</si>
  <si>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</si>
  <si>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</si>
  <si>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</si>
  <si>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</si>
  <si>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</si>
  <si>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</si>
  <si>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</si>
  <si>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</si>
  <si>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</si>
  <si>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</si>
  <si>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</si>
  <si>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</si>
  <si>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</si>
  <si>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</si>
  <si>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</si>
  <si>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</si>
  <si>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</si>
  <si>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</si>
  <si>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</si>
  <si>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</si>
  <si>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</si>
  <si>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</si>
  <si>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</si>
  <si>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</si>
  <si>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</si>
  <si>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</si>
  <si>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</si>
  <si>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</si>
  <si>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</si>
  <si>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</si>
  <si>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</si>
  <si>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</si>
  <si>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</si>
  <si>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</si>
  <si>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</si>
  <si>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</si>
  <si>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</si>
  <si>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</si>
  <si>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</si>
  <si>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</si>
  <si>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</si>
  <si>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</si>
  <si>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</si>
  <si>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</si>
  <si>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</si>
  <si>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</si>
  <si>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</si>
  <si>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</si>
  <si>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</si>
  <si>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</si>
  <si>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</si>
  <si>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</si>
  <si>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</si>
  <si>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</si>
  <si>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</si>
  <si>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</si>
  <si>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</si>
  <si>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</si>
  <si>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</si>
  <si>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</si>
  <si>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</si>
  <si>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</si>
  <si>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</si>
  <si>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</si>
  <si>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</si>
  <si>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</si>
  <si>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</si>
  <si>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</si>
  <si>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</si>
  <si>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</si>
  <si>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</si>
  <si>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</si>
  <si>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</si>
  <si>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</si>
  <si>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</si>
  <si>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</si>
  <si>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</si>
  <si>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</si>
  <si>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</si>
  <si>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</si>
  <si>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</si>
  <si>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</si>
  <si>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</si>
  <si>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</si>
  <si>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</si>
  <si>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</si>
  <si>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</si>
  <si>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</si>
  <si>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</si>
  <si>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</si>
  <si>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</si>
  <si>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</si>
  <si>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</si>
  <si>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</si>
  <si>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</si>
  <si>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</si>
  <si>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</si>
  <si>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</si>
  <si>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</si>
  <si>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</si>
  <si>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</si>
  <si>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</si>
  <si>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</si>
  <si>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</si>
  <si>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</si>
  <si>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</si>
  <si>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</si>
  <si>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</si>
  <si>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</si>
  <si>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</si>
  <si>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</si>
  <si>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</si>
  <si>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</si>
  <si>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</si>
  <si>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</si>
  <si>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</si>
  <si>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</si>
  <si>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</si>
  <si>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</si>
  <si>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</si>
  <si>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</si>
  <si>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</si>
  <si>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</si>
  <si>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</si>
  <si>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</si>
  <si>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</si>
  <si>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</si>
  <si>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</si>
  <si>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</si>
  <si>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</si>
  <si>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</si>
  <si>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</si>
  <si>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</si>
  <si>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</si>
  <si>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</si>
  <si>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</si>
  <si>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</si>
  <si>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</si>
  <si>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</si>
  <si>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</si>
  <si>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</si>
  <si>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</si>
  <si>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</si>
  <si>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</si>
  <si>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</si>
  <si>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</si>
  <si>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</si>
  <si>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</si>
  <si>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</si>
  <si>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</si>
  <si>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</si>
  <si>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</si>
  <si>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</si>
  <si>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</si>
  <si>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</si>
  <si>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</si>
  <si>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</si>
  <si>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</si>
  <si>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</si>
  <si>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</si>
  <si>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</si>
  <si>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</si>
  <si>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</si>
  <si>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</si>
  <si>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</si>
  <si>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</si>
  <si>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</si>
  <si>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</si>
  <si>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</si>
  <si>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</si>
  <si>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</si>
  <si>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</si>
  <si>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</si>
  <si>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</si>
  <si>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</si>
  <si>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</si>
  <si>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</si>
  <si>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</si>
  <si>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</si>
  <si>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</si>
  <si>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</si>
  <si>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</si>
  <si>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</si>
  <si>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</si>
  <si>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</si>
  <si>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</si>
  <si>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</si>
  <si>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</si>
  <si>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</si>
  <si>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</si>
  <si>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</si>
  <si>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</si>
  <si>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</si>
  <si>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</si>
  <si>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</si>
  <si>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</si>
  <si>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</si>
  <si>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</si>
  <si>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</si>
  <si>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</si>
  <si>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</si>
  <si>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</si>
  <si>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</si>
  <si>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</si>
  <si>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</si>
  <si>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</si>
  <si>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</si>
  <si>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</si>
  <si>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</si>
  <si>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</si>
  <si>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</si>
  <si>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</si>
  <si>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</si>
  <si>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</si>
  <si>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</si>
  <si>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</si>
  <si>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</si>
  <si>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</si>
  <si>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</si>
  <si>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</si>
  <si>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</si>
  <si>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</si>
  <si>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</si>
  <si>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</si>
  <si>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</si>
  <si>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</si>
  <si>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</si>
  <si>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</si>
  <si>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</si>
  <si>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</si>
  <si>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</si>
  <si>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</si>
  <si>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</si>
  <si>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</si>
  <si>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</si>
  <si>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</si>
  <si>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</si>
  <si>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</si>
  <si>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</si>
  <si>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</si>
  <si>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</si>
  <si>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</si>
  <si>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</si>
  <si>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</si>
  <si>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</si>
  <si>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</si>
  <si>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</si>
  <si>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</si>
  <si>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</si>
  <si>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</si>
  <si>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</si>
  <si>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</si>
  <si>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</si>
  <si>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</si>
  <si>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</si>
  <si>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</si>
  <si>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</si>
  <si>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</si>
  <si>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</si>
  <si>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</si>
  <si>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</si>
  <si>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</si>
  <si>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</si>
  <si>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</si>
  <si>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</si>
  <si>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</si>
  <si>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</si>
  <si>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</si>
  <si>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</si>
  <si>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</si>
  <si>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</si>
  <si>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</si>
  <si>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</si>
  <si>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</si>
  <si>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</si>
  <si>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</si>
  <si>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</si>
  <si>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</si>
  <si>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</si>
  <si>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</si>
  <si>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</si>
  <si>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</si>
  <si>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</si>
  <si>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</si>
  <si>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</si>
  <si>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</si>
  <si>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</si>
  <si>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</si>
  <si>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</si>
  <si>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</si>
  <si>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</si>
  <si>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</si>
  <si>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</si>
  <si>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</si>
  <si>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</si>
  <si>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</si>
  <si>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</si>
  <si>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</si>
  <si>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</si>
  <si>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</si>
  <si>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</si>
  <si>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</si>
  <si>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</si>
  <si>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</si>
  <si>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</si>
  <si>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</si>
  <si>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</si>
  <si>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</si>
  <si>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</si>
  <si>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</si>
  <si>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</si>
  <si>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</si>
  <si>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</si>
  <si>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</si>
  <si>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</si>
  <si>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</si>
  <si>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</si>
  <si>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</si>
  <si>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</si>
  <si>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</si>
  <si>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</si>
  <si>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</si>
  <si>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</si>
  <si>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</si>
  <si>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</si>
  <si>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</si>
  <si>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</si>
  <si>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</si>
  <si>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</si>
  <si>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</si>
  <si>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</si>
  <si>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</si>
  <si>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</si>
  <si>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</si>
  <si>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</si>
  <si>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</si>
  <si>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</si>
  <si>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</si>
  <si>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</si>
  <si>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</si>
  <si>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</si>
  <si>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</si>
  <si>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</si>
  <si>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</si>
  <si>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</si>
  <si>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</si>
  <si>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</si>
  <si>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</si>
  <si>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</si>
  <si>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</si>
  <si>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</si>
  <si>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</si>
  <si>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</si>
  <si>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</si>
  <si>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</si>
  <si>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</si>
  <si>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</si>
  <si>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</si>
  <si>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</si>
  <si>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</si>
  <si>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</si>
  <si>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</si>
  <si>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</si>
  <si>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</si>
  <si>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</si>
  <si>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</si>
  <si>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</si>
  <si>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</si>
  <si>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</si>
  <si>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</si>
  <si>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</si>
  <si>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</si>
  <si>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</si>
  <si>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</si>
  <si>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</si>
  <si>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</si>
  <si>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</si>
  <si>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</si>
  <si>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</si>
  <si>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</si>
  <si>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</si>
  <si>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</si>
  <si>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</si>
  <si>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</si>
  <si>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</si>
  <si>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</si>
  <si>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</si>
  <si>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</si>
  <si>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</si>
  <si>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</si>
  <si>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</si>
  <si>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</si>
  <si>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</si>
  <si>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</si>
  <si>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</si>
  <si>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</si>
  <si>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</si>
  <si>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</si>
  <si>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</si>
  <si>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</si>
  <si>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</si>
  <si>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</si>
  <si>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</si>
  <si>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</si>
  <si>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</si>
  <si>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</si>
  <si>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</si>
  <si>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</si>
  <si>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</si>
  <si>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</si>
  <si>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</si>
  <si>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</si>
  <si>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</si>
  <si>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</si>
  <si>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</si>
  <si>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</si>
  <si>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</si>
  <si>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</si>
  <si>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</si>
  <si>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</si>
  <si>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</si>
  <si>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</si>
  <si>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</si>
  <si>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</si>
  <si>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</si>
  <si>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</si>
  <si>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</si>
  <si>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</si>
  <si>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</si>
  <si>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</si>
  <si>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</si>
  <si>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</si>
  <si>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</si>
  <si>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</si>
  <si>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</si>
  <si>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</si>
  <si>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</si>
  <si>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</si>
  <si>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</si>
  <si>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</si>
  <si>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</si>
  <si>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</si>
  <si>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</si>
  <si>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</si>
  <si>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</si>
  <si>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</si>
  <si>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</si>
  <si>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</si>
  <si>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</si>
  <si>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</si>
  <si>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</si>
  <si>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</si>
  <si>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</si>
  <si>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</si>
  <si>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</si>
  <si>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</si>
  <si>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</si>
  <si>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</si>
  <si>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</si>
  <si>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</si>
  <si>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</si>
  <si>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</si>
  <si>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</si>
  <si>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</si>
  <si>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</si>
  <si>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</si>
  <si>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</si>
  <si>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</si>
  <si>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</si>
  <si>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</si>
  <si>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</si>
  <si>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</si>
  <si>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</si>
  <si>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</si>
  <si>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</si>
  <si>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</si>
  <si>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</si>
  <si>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</si>
  <si>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</si>
  <si>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</si>
  <si>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</si>
  <si>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</si>
  <si>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</si>
  <si>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</si>
  <si>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</si>
  <si>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</si>
  <si>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</si>
  <si>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</si>
  <si>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</si>
  <si>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</si>
  <si>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</si>
  <si>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</si>
  <si>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</si>
  <si>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</si>
  <si>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</si>
  <si>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</si>
  <si>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</si>
  <si>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</si>
  <si>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</si>
  <si>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</si>
  <si>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</si>
  <si>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</si>
  <si>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</si>
  <si>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</si>
  <si>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</si>
  <si>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</si>
  <si>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</si>
  <si>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</si>
  <si>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</si>
  <si>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</si>
  <si>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</si>
  <si>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</si>
  <si>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</si>
  <si>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</si>
  <si>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</si>
  <si>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</si>
  <si>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</si>
  <si>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</si>
  <si>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</si>
  <si>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</si>
  <si>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</si>
  <si>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</si>
  <si>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</si>
  <si>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</si>
  <si>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</si>
  <si>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</si>
  <si>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</si>
  <si>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</si>
  <si>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</si>
  <si>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</si>
  <si>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</si>
  <si>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</si>
  <si>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</si>
  <si>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</si>
  <si>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</si>
  <si>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</si>
  <si>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</si>
  <si>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</si>
  <si>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</si>
  <si>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</si>
  <si>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</si>
  <si>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</si>
  <si>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</si>
  <si>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</si>
  <si>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</si>
  <si>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</si>
  <si>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</si>
  <si>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</si>
  <si>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</si>
  <si>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</si>
  <si>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</si>
  <si>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</si>
  <si>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</si>
  <si>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</si>
  <si>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</si>
  <si>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</si>
  <si>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</si>
  <si>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</si>
  <si>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</si>
  <si>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</si>
  <si>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</si>
  <si>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</si>
  <si>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</si>
  <si>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</si>
  <si>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</si>
  <si>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</si>
  <si>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</si>
  <si>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</si>
  <si>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</si>
  <si>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</si>
  <si>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</si>
  <si>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</si>
  <si>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</si>
  <si>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</si>
  <si>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</si>
  <si>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</si>
  <si>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</si>
  <si>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</si>
  <si>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</si>
  <si>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</si>
  <si>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</si>
  <si>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</si>
  <si>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</si>
  <si>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</si>
  <si>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</si>
  <si>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</si>
  <si>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</si>
  <si>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</si>
  <si>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</si>
  <si>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</si>
  <si>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</si>
  <si>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</si>
  <si>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</si>
  <si>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</si>
  <si>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</si>
  <si>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</si>
  <si>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</si>
  <si>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</si>
  <si>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</si>
  <si>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</si>
  <si>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</si>
  <si>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</si>
  <si>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</si>
  <si>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</si>
  <si>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</si>
  <si>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</si>
  <si>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</si>
  <si>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</si>
  <si>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</si>
  <si>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</si>
  <si>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</si>
  <si>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</si>
  <si>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</si>
  <si>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</si>
  <si>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</si>
  <si>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</si>
  <si>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</si>
  <si>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</si>
  <si>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</si>
  <si>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</si>
  <si>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</si>
  <si>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</si>
  <si>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</si>
  <si>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</si>
  <si>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</si>
  <si>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</si>
  <si>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</si>
  <si>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</si>
  <si>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</si>
  <si>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</si>
  <si>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</si>
  <si>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</si>
  <si>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</si>
  <si>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</si>
  <si>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</si>
  <si>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</si>
  <si>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</si>
  <si>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</si>
  <si>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</si>
  <si>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</si>
  <si>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</si>
  <si>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</si>
  <si>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</si>
  <si>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</si>
  <si>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</si>
  <si>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</si>
  <si>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</si>
  <si>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</si>
  <si>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</si>
  <si>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</si>
  <si>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</si>
  <si>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</si>
  <si>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</si>
  <si>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</si>
  <si>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</si>
  <si>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</si>
  <si>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</si>
  <si>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</si>
  <si>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</si>
  <si>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</si>
  <si>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</si>
  <si>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</si>
  <si>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</si>
  <si>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</si>
  <si>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</si>
  <si>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</si>
  <si>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</si>
  <si>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</si>
  <si>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</si>
  <si>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</si>
  <si>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</si>
  <si>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</si>
  <si>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</si>
  <si>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</si>
  <si>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</si>
  <si>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</si>
  <si>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</si>
  <si>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</si>
  <si>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</si>
  <si>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</si>
  <si>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</si>
  <si>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</si>
  <si>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</si>
  <si>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</si>
  <si>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</si>
  <si>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</si>
  <si>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</si>
  <si>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</si>
  <si>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</si>
  <si>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</si>
  <si>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</si>
  <si>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</si>
  <si>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</si>
  <si>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</si>
  <si>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</si>
  <si>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</si>
  <si>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</si>
  <si>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</si>
  <si>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</si>
  <si>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</si>
  <si>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</si>
  <si>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</si>
  <si>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</si>
  <si>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</si>
  <si>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</si>
  <si>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</si>
  <si>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</si>
  <si>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</si>
  <si>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</si>
  <si>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</si>
  <si>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</si>
  <si>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</si>
  <si>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</si>
  <si>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</si>
  <si>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</si>
  <si>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</si>
  <si>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</si>
  <si>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</si>
  <si>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</si>
  <si>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</si>
  <si>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</si>
  <si>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</si>
  <si>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</si>
  <si>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</si>
  <si>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</si>
  <si>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</si>
  <si>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</si>
  <si>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</si>
  <si>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</si>
  <si>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</si>
  <si>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</si>
  <si>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</si>
  <si>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</si>
  <si>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</si>
  <si>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</si>
  <si>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</si>
  <si>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</si>
  <si>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</si>
  <si>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</si>
  <si>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</si>
  <si>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</si>
  <si>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</si>
  <si>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</si>
  <si>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</si>
  <si>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</si>
  <si>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</si>
  <si>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</si>
  <si>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</si>
  <si>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</si>
  <si>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</si>
  <si>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</si>
  <si>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</si>
  <si>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</si>
  <si>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</si>
  <si>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</si>
  <si>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</si>
  <si>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</si>
  <si>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</si>
  <si>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</si>
  <si>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</si>
  <si>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</si>
  <si>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</si>
  <si>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</si>
  <si>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</si>
  <si>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</si>
  <si>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</si>
  <si>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</si>
  <si>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</si>
  <si>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</si>
  <si>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</si>
  <si>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</si>
  <si>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</si>
  <si>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</si>
  <si>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</si>
  <si>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</si>
  <si>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</si>
  <si>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</si>
  <si>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</si>
  <si>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</si>
  <si>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</si>
  <si>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</si>
  <si>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</si>
  <si>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</si>
  <si>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</si>
  <si>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</si>
  <si>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</si>
  <si>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</si>
  <si>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</si>
  <si>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</si>
  <si>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</si>
  <si>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</si>
  <si>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</si>
  <si>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</si>
  <si>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</si>
  <si>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</si>
  <si>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</si>
  <si>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</si>
  <si>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</si>
  <si>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</si>
  <si>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</si>
  <si>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</si>
  <si>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</si>
  <si>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</si>
  <si>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</si>
  <si>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</si>
  <si>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</si>
  <si>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</si>
  <si>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</si>
  <si>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</si>
  <si>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</si>
  <si>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</si>
  <si>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</si>
  <si>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</si>
  <si>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</si>
  <si>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</si>
  <si>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</si>
  <si>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</si>
  <si>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</si>
  <si>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</si>
  <si>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</si>
  <si>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</si>
  <si>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</si>
  <si>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</si>
  <si>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</si>
  <si>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</si>
  <si>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</si>
  <si>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</si>
  <si>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</si>
  <si>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</si>
  <si>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</si>
  <si>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</si>
  <si>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</si>
  <si>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</si>
  <si>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</si>
  <si>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</si>
  <si>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</si>
  <si>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</si>
  <si>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</si>
  <si>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</si>
  <si>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</si>
  <si>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</si>
  <si>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</si>
  <si>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</si>
  <si>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</si>
  <si>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</si>
  <si>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</si>
  <si>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</si>
  <si>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</si>
  <si>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</si>
  <si>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</si>
  <si>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</si>
  <si>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</si>
  <si>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</si>
  <si>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</si>
  <si>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</si>
  <si>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</si>
  <si>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</si>
  <si>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</si>
  <si>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</si>
  <si>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</si>
  <si>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</si>
  <si>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</si>
  <si>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</si>
  <si>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</si>
  <si>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</si>
  <si>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</si>
  <si>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</si>
  <si>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</si>
  <si>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</si>
  <si>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</si>
  <si>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</si>
  <si>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</si>
  <si>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</si>
  <si>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</si>
  <si>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</si>
  <si>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</si>
  <si>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</si>
  <si>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</si>
  <si>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</si>
  <si>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</si>
  <si>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</si>
  <si>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</si>
  <si>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</si>
  <si>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</si>
  <si>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</si>
  <si>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</si>
  <si>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</si>
  <si>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</si>
  <si>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</si>
  <si>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</si>
  <si>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</si>
  <si>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</si>
  <si>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</si>
  <si>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</si>
  <si>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</si>
  <si>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</si>
  <si>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</si>
  <si>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</si>
  <si>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</si>
  <si>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</si>
  <si>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</si>
  <si>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</si>
  <si>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</si>
  <si>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</si>
  <si>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</si>
  <si>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</si>
  <si>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</si>
  <si>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</si>
  <si>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</si>
  <si>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</si>
  <si>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</si>
  <si>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</si>
  <si>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</si>
  <si>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</si>
  <si>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</si>
  <si>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</si>
  <si>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</si>
  <si>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</si>
  <si>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</si>
  <si>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</si>
  <si>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</si>
  <si>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</si>
  <si>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</si>
  <si>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</si>
  <si>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</si>
  <si>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</si>
  <si>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</si>
  <si>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</si>
  <si>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</si>
  <si>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</si>
  <si>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</si>
  <si>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</si>
  <si>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</si>
  <si>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</si>
  <si>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</si>
  <si>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</si>
  <si>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</si>
  <si>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</si>
  <si>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</si>
  <si>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</si>
  <si>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</si>
  <si>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</si>
  <si>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</si>
  <si>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</si>
  <si>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</si>
  <si>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</si>
  <si>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</si>
  <si>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</si>
  <si>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</si>
  <si>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</si>
  <si>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</si>
  <si>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</si>
  <si>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</si>
  <si>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</si>
  <si>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</si>
  <si>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</si>
  <si>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</si>
  <si>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</si>
  <si>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</si>
  <si>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</si>
  <si>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</si>
  <si>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</si>
  <si>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</si>
  <si>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</si>
  <si>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</si>
  <si>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</si>
  <si>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</si>
  <si>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</si>
  <si>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</si>
  <si>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</si>
  <si>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</si>
  <si>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</si>
  <si>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</si>
  <si>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</si>
  <si>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</si>
  <si>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</si>
  <si>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</si>
  <si>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</si>
  <si>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</si>
  <si>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</si>
  <si>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</si>
  <si>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</si>
  <si>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</si>
  <si>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</si>
  <si>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</si>
  <si>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</si>
  <si>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</si>
  <si>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</si>
  <si>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</si>
  <si>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</si>
  <si>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</si>
  <si>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</si>
  <si>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</si>
  <si>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</si>
  <si>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</si>
  <si>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</si>
  <si>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</si>
  <si>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</si>
  <si>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</si>
  <si>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</si>
  <si>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</si>
  <si>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</si>
  <si>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</si>
  <si>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</si>
  <si>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</si>
  <si>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</si>
  <si>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</si>
  <si>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</si>
  <si>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</si>
  <si>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</si>
  <si>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</si>
  <si>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</si>
  <si>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</si>
  <si>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</si>
  <si>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</si>
  <si>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</si>
  <si>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</si>
  <si>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</si>
  <si>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</si>
  <si>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</si>
  <si>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</si>
  <si>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</si>
  <si>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</si>
  <si>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</si>
  <si>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</si>
  <si>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</si>
  <si>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</si>
  <si>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</si>
  <si>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</si>
  <si>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</si>
  <si>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</si>
  <si>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</si>
  <si>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</si>
  <si>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</si>
  <si>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</si>
  <si>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</si>
  <si>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</si>
  <si>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</si>
  <si>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</si>
  <si>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</si>
  <si>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</si>
  <si>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</si>
  <si>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</si>
  <si>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</si>
  <si>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</si>
  <si>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</si>
  <si>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</si>
  <si>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</si>
  <si>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</si>
  <si>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</si>
  <si>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</si>
  <si>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</si>
  <si>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</si>
  <si>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</si>
  <si>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</si>
  <si>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</si>
  <si>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</si>
  <si>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</si>
  <si>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</si>
  <si>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</si>
  <si>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</si>
  <si>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</si>
  <si>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</si>
  <si>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</si>
  <si>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</si>
  <si>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</si>
  <si>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</si>
  <si>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</si>
  <si>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</si>
  <si>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</si>
  <si>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</si>
  <si>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</si>
  <si>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</si>
  <si>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</si>
  <si>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</si>
  <si>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</si>
  <si>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</si>
  <si>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</si>
  <si>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</si>
  <si>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</si>
  <si>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</si>
  <si>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</si>
  <si>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</si>
  <si>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</si>
  <si>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</si>
  <si>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</si>
  <si>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</si>
  <si>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</si>
  <si>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</si>
  <si>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</si>
  <si>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</si>
  <si>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</si>
  <si>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</si>
  <si>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</si>
  <si>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</si>
  <si>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</si>
  <si>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</si>
  <si>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</si>
  <si>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</si>
  <si>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</si>
  <si>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</si>
  <si>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</si>
  <si>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</si>
  <si>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</si>
  <si>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</si>
  <si>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</si>
  <si>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</si>
  <si>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</si>
  <si>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</si>
  <si>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</si>
  <si>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</si>
  <si>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</si>
  <si>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</si>
  <si>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</si>
  <si>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</si>
  <si>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</si>
  <si>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</si>
  <si>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</si>
  <si>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</si>
  <si>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</si>
  <si>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</si>
  <si>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</si>
  <si>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</si>
  <si>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</si>
  <si>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</si>
  <si>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</si>
  <si>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</si>
  <si>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</si>
  <si>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</si>
  <si>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</si>
  <si>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</si>
  <si>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</si>
  <si>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</si>
  <si>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</si>
  <si>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</si>
  <si>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</si>
  <si>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</si>
  <si>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</si>
  <si>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</si>
  <si>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</si>
  <si>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</si>
  <si>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</si>
  <si>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</si>
  <si>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</si>
  <si>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</si>
  <si>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</si>
  <si>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</si>
  <si>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</si>
  <si>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</si>
  <si>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</si>
  <si>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</si>
  <si>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</si>
  <si>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</si>
  <si>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</si>
  <si>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</si>
  <si>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</si>
  <si>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</si>
  <si>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</si>
  <si>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</si>
  <si>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</si>
  <si>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</si>
  <si>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</si>
  <si>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</si>
  <si>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</si>
  <si>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</si>
  <si>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</si>
  <si>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</si>
  <si>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</si>
  <si>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</si>
  <si>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</si>
  <si>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</si>
  <si>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</si>
  <si>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</si>
  <si>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</si>
  <si>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</si>
  <si>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</si>
  <si>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</si>
  <si>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</si>
  <si>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</si>
  <si>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</si>
  <si>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</si>
  <si>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</si>
  <si>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</si>
  <si>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</si>
  <si>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</si>
  <si>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</si>
  <si>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</si>
  <si>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</si>
  <si>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</si>
  <si>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</si>
  <si>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</si>
  <si>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</si>
  <si>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</si>
  <si>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</si>
  <si>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</si>
  <si>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</si>
  <si>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</si>
  <si>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</si>
  <si>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</si>
  <si>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</si>
  <si>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</si>
  <si>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</si>
  <si>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</si>
  <si>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</si>
  <si>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</si>
  <si>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</si>
  <si>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</si>
  <si>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</si>
  <si>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</si>
  <si>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</si>
  <si>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</si>
  <si>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</si>
  <si>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</si>
  <si>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</si>
  <si>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</si>
  <si>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</si>
  <si>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</si>
  <si>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</si>
  <si>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</si>
  <si>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</si>
  <si>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</si>
  <si>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</si>
  <si>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</si>
  <si>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</si>
  <si>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</si>
  <si>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</si>
  <si>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</si>
  <si>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</si>
  <si>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</si>
  <si>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</si>
  <si>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</si>
  <si>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</si>
  <si>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</si>
  <si>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</si>
  <si>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</si>
  <si>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</si>
  <si>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</si>
  <si>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</si>
  <si>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</si>
  <si>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</si>
  <si>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</si>
  <si>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</si>
  <si>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</si>
  <si>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</si>
  <si>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</si>
  <si>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</si>
  <si>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</si>
  <si>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</si>
  <si>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</si>
  <si>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</si>
  <si>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</si>
  <si>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</si>
  <si>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</si>
  <si>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</si>
  <si>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</si>
  <si>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</si>
  <si>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</si>
  <si>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</si>
  <si>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</si>
  <si>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</si>
  <si>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</si>
  <si>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</si>
  <si>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</si>
  <si>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</si>
  <si>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</si>
  <si>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</si>
  <si>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</si>
  <si>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</si>
  <si>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</si>
  <si>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</si>
  <si>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</si>
  <si>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</si>
  <si>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</si>
  <si>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</si>
  <si>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</si>
  <si>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</si>
  <si>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</si>
  <si>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</si>
  <si>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</si>
  <si>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</si>
  <si>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</si>
  <si>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</si>
  <si>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</si>
  <si>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</si>
  <si>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</si>
  <si>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</si>
  <si>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</si>
  <si>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</si>
  <si>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</si>
  <si>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</si>
  <si>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</si>
  <si>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</si>
  <si>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</si>
  <si>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</si>
  <si>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</si>
  <si>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</si>
  <si>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</si>
  <si>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</si>
  <si>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</si>
  <si>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</si>
  <si>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</si>
  <si>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</si>
  <si>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</si>
  <si>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</si>
  <si>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</si>
  <si>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</si>
  <si>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</si>
  <si>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</si>
  <si>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</si>
  <si>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</si>
  <si>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</si>
  <si>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</si>
  <si>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</si>
  <si>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</si>
  <si>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</si>
  <si>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</si>
  <si>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</si>
  <si>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</si>
  <si>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</si>
  <si>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</si>
  <si>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</si>
  <si>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</si>
  <si>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</si>
  <si>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</si>
  <si>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</si>
  <si>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</si>
  <si>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</si>
  <si>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</si>
  <si>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</si>
  <si>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</si>
  <si>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</si>
  <si>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</si>
  <si>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</si>
  <si>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</si>
  <si>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</si>
  <si>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</si>
  <si>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</si>
  <si>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</si>
  <si>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</si>
  <si>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</si>
  <si>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</si>
  <si>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</si>
  <si>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</si>
  <si>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</si>
  <si>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</si>
  <si>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</si>
  <si>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</si>
  <si>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</si>
  <si>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</si>
  <si>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</si>
  <si>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</si>
  <si>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</si>
  <si>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</si>
  <si>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</si>
  <si>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</si>
  <si>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</si>
  <si>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</si>
  <si>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</si>
  <si>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</si>
  <si>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</si>
  <si>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</si>
  <si>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</si>
  <si>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</si>
  <si>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</si>
  <si>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</si>
  <si>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</si>
  <si>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</si>
  <si>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</si>
  <si>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</si>
  <si>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</si>
  <si>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</si>
  <si>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</si>
  <si>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</si>
  <si>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</si>
  <si>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</si>
  <si>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</si>
  <si>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</si>
  <si>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</si>
  <si>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</si>
  <si>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</si>
  <si>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</si>
  <si>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</si>
  <si>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</si>
  <si>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</si>
  <si>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</si>
  <si>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</si>
  <si>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</si>
  <si>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</si>
  <si>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</si>
  <si>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</si>
  <si>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</si>
  <si>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</si>
  <si>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</si>
  <si>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</si>
  <si>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</si>
  <si>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</si>
  <si>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</si>
  <si>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</si>
  <si>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</si>
  <si>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</si>
  <si>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</si>
  <si>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</si>
  <si>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</si>
  <si>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</si>
  <si>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</si>
  <si>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</si>
  <si>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</si>
  <si>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</si>
  <si>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</si>
  <si>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</si>
  <si>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</si>
  <si>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</si>
  <si>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</si>
  <si>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</si>
  <si>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</si>
  <si>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</si>
  <si>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</si>
  <si>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</si>
  <si>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</si>
  <si>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</si>
  <si>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</si>
  <si>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</si>
  <si>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</si>
  <si>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</si>
  <si>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</si>
  <si>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</si>
  <si>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</si>
  <si>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</si>
  <si>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</si>
  <si>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</si>
  <si>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</si>
  <si>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</si>
  <si>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</si>
  <si>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</si>
  <si>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</si>
  <si>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</si>
  <si>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</si>
  <si>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</si>
  <si>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</si>
  <si>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</si>
  <si>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</si>
  <si>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</si>
  <si>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</si>
  <si>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</si>
  <si>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</si>
  <si>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</si>
  <si>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</si>
  <si>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</si>
  <si>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</si>
  <si>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</si>
  <si>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</si>
  <si>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</si>
  <si>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</si>
  <si>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</si>
  <si>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</si>
  <si>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</si>
  <si>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</si>
  <si>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</si>
  <si>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</si>
  <si>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</si>
  <si>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</si>
  <si>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</si>
  <si>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</si>
  <si>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</si>
  <si>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</si>
  <si>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</si>
  <si>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</si>
  <si>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</si>
  <si>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</si>
  <si>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</si>
  <si>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</si>
  <si>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</si>
  <si>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</si>
  <si>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</si>
  <si>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</si>
  <si>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</si>
  <si>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</si>
  <si>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</si>
  <si>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</si>
  <si>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</si>
  <si>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</si>
  <si>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</si>
  <si>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</si>
  <si>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</si>
  <si>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</si>
  <si>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</si>
  <si>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</si>
  <si>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</si>
  <si>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</si>
  <si>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</si>
  <si>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</si>
  <si>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</si>
  <si>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</si>
  <si>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</si>
  <si>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</si>
  <si>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</si>
  <si>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</si>
  <si>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</si>
  <si>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</si>
  <si>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</si>
  <si>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</si>
  <si>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</si>
  <si>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</si>
  <si>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</si>
  <si>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</si>
  <si>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</si>
  <si>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</si>
  <si>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</si>
  <si>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</si>
  <si>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</si>
  <si>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</si>
  <si>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</si>
  <si>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</si>
  <si>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</si>
  <si>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</si>
  <si>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</si>
  <si>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</si>
  <si>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</si>
  <si>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</si>
  <si>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</si>
  <si>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</si>
  <si>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</si>
  <si>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</si>
  <si>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</si>
  <si>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</si>
  <si>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</si>
  <si>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</si>
  <si>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</si>
  <si>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</si>
  <si>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</si>
  <si>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</si>
  <si>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</si>
  <si>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</si>
  <si>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</si>
  <si>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</si>
  <si>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</si>
  <si>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</si>
  <si>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</si>
  <si>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</si>
  <si>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</si>
  <si>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</si>
  <si>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</si>
  <si>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</si>
  <si>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</si>
  <si>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</si>
  <si>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</si>
  <si>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</si>
  <si>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</si>
  <si>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</si>
  <si>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</si>
  <si>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</si>
  <si>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</si>
  <si>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</si>
  <si>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</si>
  <si>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</si>
  <si>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</si>
  <si>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</si>
  <si>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</si>
  <si>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</si>
  <si>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</si>
  <si>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</si>
  <si>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</si>
  <si>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</si>
  <si>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</si>
  <si>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</si>
  <si>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</si>
  <si>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</si>
  <si>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</si>
  <si>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</si>
  <si>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</si>
  <si>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</si>
  <si>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</si>
  <si>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</si>
  <si>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</si>
  <si>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</si>
  <si>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</si>
  <si>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</si>
  <si>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</si>
  <si>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</si>
  <si>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</si>
  <si>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</si>
  <si>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</si>
  <si>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</si>
  <si>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</si>
  <si>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</si>
  <si>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</si>
  <si>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</si>
  <si>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</si>
  <si>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</si>
  <si>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</si>
  <si>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</si>
  <si>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</si>
  <si>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</si>
  <si>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</si>
  <si>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</si>
  <si>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</si>
  <si>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</si>
  <si>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</si>
  <si>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</si>
  <si>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</si>
  <si>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</si>
  <si>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</si>
  <si>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</si>
  <si>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</si>
  <si>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</si>
  <si>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</si>
  <si>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</si>
  <si>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</si>
  <si>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</si>
  <si>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</si>
  <si>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</si>
  <si>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</si>
  <si>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</si>
  <si>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</si>
  <si>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</si>
  <si>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</si>
  <si>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</si>
  <si>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</si>
  <si>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</si>
  <si>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</si>
  <si>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</si>
  <si>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</si>
  <si>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</si>
  <si>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</si>
  <si>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</si>
  <si>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</si>
  <si>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</si>
  <si>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</si>
  <si>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</si>
  <si>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</si>
  <si>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</si>
  <si>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</si>
  <si>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</si>
  <si>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</si>
  <si>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</si>
  <si>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</si>
  <si>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</si>
  <si>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</si>
  <si>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</si>
  <si>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</si>
  <si>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</si>
  <si>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</si>
  <si>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</si>
  <si>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</si>
  <si>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</si>
  <si>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</si>
  <si>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</si>
  <si>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</si>
  <si>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</si>
  <si>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</si>
  <si>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</si>
  <si>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</si>
  <si>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</si>
  <si>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</si>
  <si>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</si>
  <si>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</si>
  <si>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</si>
  <si>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</si>
  <si>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</si>
  <si>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</si>
  <si>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</si>
  <si>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</si>
  <si>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</si>
  <si>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</si>
  <si>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</si>
  <si>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</si>
  <si>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</si>
  <si>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</si>
  <si>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</si>
  <si>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</si>
  <si>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</si>
  <si>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</si>
  <si>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</si>
  <si>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</si>
  <si>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</si>
  <si>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</si>
  <si>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</si>
  <si>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</si>
  <si>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</si>
  <si>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</si>
  <si>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</si>
  <si>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</si>
  <si>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</si>
  <si>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</si>
  <si>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</si>
  <si>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</si>
  <si>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</si>
  <si>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</si>
  <si>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</si>
  <si>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</si>
  <si>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</si>
  <si>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</si>
  <si>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</si>
  <si>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</si>
  <si>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</si>
  <si>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</si>
  <si>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</si>
  <si>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</si>
  <si>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</si>
  <si>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</si>
  <si>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</si>
  <si>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</si>
  <si>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</si>
  <si>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</si>
  <si>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</si>
  <si>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</si>
  <si>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</si>
  <si>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</si>
  <si>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</si>
  <si>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</si>
  <si>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</si>
  <si>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</si>
  <si>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</si>
  <si>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</si>
  <si>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</si>
  <si>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</si>
  <si>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</si>
  <si>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</si>
  <si>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</si>
  <si>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</si>
  <si>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</si>
  <si>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</si>
  <si>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</si>
  <si>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</si>
  <si>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</si>
  <si>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</si>
  <si>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</si>
  <si>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</si>
  <si>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</si>
  <si>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</si>
  <si>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</si>
  <si>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</si>
  <si>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</si>
  <si>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</si>
  <si>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</si>
  <si>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</si>
  <si>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</si>
  <si>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</si>
  <si>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</si>
  <si>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</si>
  <si>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</si>
  <si>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</si>
  <si>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</si>
  <si>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</si>
  <si>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</si>
  <si>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</si>
  <si>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</si>
  <si>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</si>
  <si>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</si>
  <si>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</si>
  <si>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</si>
  <si>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</si>
  <si>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</si>
  <si>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</si>
  <si>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</si>
  <si>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</si>
  <si>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</si>
  <si>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</si>
  <si>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</si>
  <si>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</si>
  <si>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</si>
  <si>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</si>
  <si>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</si>
  <si>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</si>
  <si>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</si>
  <si>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</si>
  <si>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</si>
  <si>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</si>
  <si>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</si>
  <si>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</si>
  <si>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</si>
  <si>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</si>
  <si>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</si>
  <si>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</si>
  <si>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</si>
  <si>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</si>
  <si>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</si>
  <si>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</si>
  <si>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</si>
  <si>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</si>
  <si>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</si>
  <si>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</si>
  <si>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</si>
  <si>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</si>
  <si>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</si>
  <si>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</si>
  <si>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</si>
  <si>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</si>
  <si>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</si>
  <si>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</si>
  <si>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</si>
  <si>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</si>
  <si>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</si>
  <si>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</si>
  <si>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</si>
  <si>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</si>
  <si>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</si>
  <si>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</si>
  <si>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</si>
  <si>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</si>
  <si>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</si>
  <si>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</si>
  <si>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</si>
  <si>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</si>
  <si>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</si>
  <si>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</si>
  <si>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</si>
  <si>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</si>
  <si>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</si>
  <si>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</si>
  <si>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</si>
  <si>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</si>
  <si>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</si>
  <si>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</si>
  <si>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</si>
  <si>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</si>
  <si>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</si>
  <si>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</si>
  <si>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</si>
  <si>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</si>
  <si>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</si>
  <si>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</si>
  <si>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</si>
  <si>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</si>
  <si>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</si>
  <si>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</si>
  <si>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</si>
  <si>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</si>
  <si>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</si>
  <si>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</si>
  <si>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</si>
  <si>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</si>
  <si>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</si>
  <si>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</si>
  <si>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</si>
  <si>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</si>
  <si>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</si>
  <si>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</si>
  <si>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</si>
  <si>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</si>
  <si>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</si>
  <si>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</si>
  <si>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</si>
  <si>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</si>
  <si>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</si>
  <si>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</si>
  <si>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</si>
  <si>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</si>
  <si>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</si>
  <si>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</si>
  <si>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</si>
  <si>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</si>
  <si>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</si>
  <si>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</si>
  <si>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</si>
  <si>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</si>
  <si>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</si>
  <si>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</si>
  <si>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</si>
  <si>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</si>
  <si>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</si>
  <si>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</si>
  <si>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</si>
  <si>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</si>
  <si>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</si>
  <si>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</si>
  <si>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</si>
  <si>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</si>
  <si>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</si>
  <si>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</si>
  <si>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</si>
  <si>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</si>
  <si>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</si>
  <si>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</si>
  <si>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</si>
  <si>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</si>
  <si>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</si>
  <si>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</si>
  <si>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</si>
  <si>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</si>
  <si>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</si>
  <si>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</si>
  <si>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</si>
  <si>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</si>
  <si>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</si>
  <si>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</si>
  <si>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</si>
  <si>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</si>
  <si>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</si>
  <si>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</si>
  <si>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</si>
  <si>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</si>
  <si>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</si>
  <si>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</si>
  <si>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</si>
  <si>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</si>
  <si>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</si>
  <si>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</si>
  <si>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</si>
  <si>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</si>
  <si>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</si>
  <si>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</si>
  <si>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</si>
  <si>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</si>
  <si>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</si>
  <si>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</si>
  <si>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</si>
  <si>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</si>
  <si>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</si>
  <si>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</si>
  <si>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</si>
  <si>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</si>
  <si>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</si>
  <si>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</si>
  <si>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</si>
  <si>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</si>
  <si>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</si>
  <si>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</si>
  <si>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</si>
  <si>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</si>
  <si>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</si>
  <si>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</si>
  <si>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</si>
  <si>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</si>
  <si>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</si>
  <si>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</si>
  <si>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</si>
  <si>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</si>
  <si>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</si>
  <si>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</si>
  <si>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</si>
  <si>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</si>
  <si>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</si>
  <si>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</si>
  <si>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</si>
  <si>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</si>
  <si>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</si>
  <si>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</si>
  <si>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</si>
  <si>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</si>
  <si>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</si>
  <si>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</si>
  <si>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</si>
  <si>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</si>
  <si>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</si>
  <si>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</si>
  <si>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</si>
  <si>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</si>
  <si>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</si>
  <si>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</si>
  <si>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</si>
  <si>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</si>
  <si>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</si>
  <si>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</si>
  <si>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</si>
  <si>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</si>
  <si>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</si>
  <si>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</si>
  <si>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</si>
  <si>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</si>
  <si>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</si>
  <si>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</si>
  <si>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</si>
  <si>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</si>
  <si>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</si>
  <si>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</si>
  <si>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</si>
  <si>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</si>
  <si>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</si>
  <si>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</si>
  <si>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</si>
  <si>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</si>
  <si>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</si>
  <si>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</si>
  <si>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</si>
  <si>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</si>
  <si>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</si>
  <si>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</si>
  <si>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</si>
  <si>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</si>
  <si>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</si>
  <si>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</si>
  <si>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</si>
  <si>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</si>
  <si>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</si>
  <si>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</si>
  <si>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</si>
  <si>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</si>
  <si>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</si>
  <si>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</si>
  <si>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</si>
  <si>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</si>
  <si>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</si>
  <si>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</si>
  <si>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</si>
  <si>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</si>
  <si>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</si>
  <si>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</si>
  <si>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</si>
  <si>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</si>
  <si>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</si>
  <si>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</si>
  <si>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</si>
  <si>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</si>
  <si>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</si>
  <si>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</si>
  <si>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</si>
  <si>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</si>
  <si>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</si>
  <si>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</si>
  <si>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</si>
  <si>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</si>
  <si>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</si>
  <si>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</si>
  <si>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</si>
  <si>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</si>
  <si>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</si>
  <si>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</si>
  <si>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</si>
  <si>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</si>
  <si>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</si>
  <si>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</si>
  <si>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</si>
  <si>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</si>
  <si>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</si>
  <si>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</si>
  <si>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</si>
  <si>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</si>
  <si>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</si>
  <si>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</si>
  <si>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</si>
  <si>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</si>
  <si>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</si>
  <si>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</si>
  <si>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</si>
  <si>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</si>
  <si>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</si>
  <si>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</si>
  <si>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</si>
  <si>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</si>
  <si>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</si>
  <si>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</si>
  <si>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</si>
  <si>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</si>
  <si>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</si>
  <si>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</si>
  <si>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</si>
  <si>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</si>
  <si>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</si>
  <si>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</si>
  <si>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</si>
  <si>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</si>
  <si>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</si>
  <si>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</si>
  <si>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</si>
  <si>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</si>
  <si>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</si>
  <si>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</si>
  <si>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</si>
  <si>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</si>
  <si>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</si>
  <si>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</si>
  <si>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</si>
  <si>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</si>
  <si>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</si>
  <si>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</si>
  <si>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</si>
  <si>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</si>
  <si>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</si>
  <si>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</si>
  <si>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</si>
  <si>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</si>
  <si>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</si>
  <si>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</si>
  <si>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</si>
  <si>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</si>
  <si>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</si>
  <si>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</si>
  <si>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</si>
  <si>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</si>
  <si>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</si>
  <si>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</si>
  <si>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</si>
  <si>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</si>
  <si>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</si>
  <si>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</si>
  <si>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</si>
  <si>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</si>
  <si>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</si>
  <si>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</si>
  <si>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</si>
  <si>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</si>
  <si>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</si>
  <si>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</si>
  <si>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</si>
  <si>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</si>
  <si>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</si>
  <si>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</si>
  <si>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</si>
  <si>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</si>
  <si>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</si>
  <si>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</si>
  <si>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</si>
  <si>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</si>
  <si>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</si>
  <si>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</si>
  <si>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</si>
  <si>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</si>
  <si>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</si>
  <si>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</si>
  <si>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</si>
  <si>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</si>
  <si>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</si>
  <si>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</si>
  <si>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</si>
  <si>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</si>
  <si>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</si>
  <si>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</si>
  <si>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</si>
  <si>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</si>
  <si>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</si>
  <si>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</si>
  <si>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</si>
  <si>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</si>
  <si>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</si>
  <si>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</si>
  <si>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</si>
  <si>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</si>
  <si>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</si>
  <si>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</si>
  <si>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</si>
  <si>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</si>
  <si>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</si>
  <si>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</si>
  <si>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</si>
  <si>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</si>
  <si>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</si>
  <si>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</si>
  <si>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</si>
  <si>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</si>
  <si>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</si>
  <si>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</si>
  <si>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</si>
  <si>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</si>
  <si>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</si>
  <si>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</si>
  <si>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</si>
  <si>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</si>
  <si>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</si>
  <si>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</si>
  <si>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</si>
  <si>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</si>
  <si>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</si>
  <si>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</si>
  <si>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</si>
  <si>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</si>
  <si>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</si>
  <si>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</si>
  <si>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</si>
  <si>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</si>
  <si>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</si>
  <si>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</si>
  <si>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</si>
  <si>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</si>
  <si>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</si>
  <si>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</si>
  <si>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</si>
  <si>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</si>
  <si>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</si>
  <si>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</si>
  <si>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</si>
  <si>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</si>
  <si>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</si>
  <si>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</si>
  <si>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</si>
  <si>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</si>
  <si>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</si>
  <si>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</si>
  <si>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</si>
  <si>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</si>
  <si>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</si>
  <si>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</si>
  <si>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</si>
  <si>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</si>
  <si>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</si>
  <si>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</si>
  <si>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</si>
  <si>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</si>
  <si>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</si>
  <si>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</si>
  <si>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</si>
  <si>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</si>
  <si>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</si>
  <si>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</si>
  <si>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</si>
  <si>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</si>
  <si>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</si>
  <si>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</si>
  <si>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</si>
  <si>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</si>
  <si>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</si>
  <si>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</si>
  <si>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</si>
  <si>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</si>
  <si>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</si>
  <si>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</si>
  <si>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</si>
  <si>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</si>
  <si>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</si>
  <si>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</si>
  <si>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</si>
  <si>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</si>
  <si>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</si>
  <si>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</si>
  <si>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</si>
  <si>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</si>
  <si>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</si>
  <si>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</si>
  <si>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</si>
  <si>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</si>
  <si>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</si>
  <si>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</si>
  <si>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</si>
  <si>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</si>
  <si>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</si>
  <si>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</si>
  <si>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</si>
  <si>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</si>
  <si>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</si>
  <si>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</si>
  <si>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</si>
  <si>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</si>
  <si>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</si>
  <si>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</si>
  <si>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</si>
  <si>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</si>
  <si>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</si>
  <si>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</si>
  <si>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</si>
  <si>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</si>
  <si>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</si>
  <si>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</si>
  <si>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</si>
  <si>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</si>
  <si>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</si>
  <si>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</si>
  <si>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</si>
  <si>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</si>
  <si>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</si>
  <si>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</si>
  <si>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</si>
  <si>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</si>
  <si>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</si>
  <si>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</si>
  <si>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</si>
  <si>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</si>
  <si>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</si>
  <si>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</si>
  <si>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</si>
  <si>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</si>
  <si>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</si>
  <si>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</si>
  <si>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</si>
  <si>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</si>
  <si>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</si>
  <si>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</si>
  <si>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</si>
  <si>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</si>
  <si>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</si>
  <si>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</si>
  <si>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</si>
  <si>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</si>
  <si>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</si>
  <si>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</si>
  <si>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</si>
  <si>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</si>
  <si>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</si>
  <si>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</si>
  <si>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</si>
  <si>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</si>
  <si>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</si>
  <si>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</si>
  <si>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</si>
  <si>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</si>
  <si>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</si>
  <si>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</si>
  <si>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</si>
  <si>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</si>
  <si>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</si>
  <si>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</si>
  <si>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</si>
  <si>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</si>
  <si>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</si>
  <si>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</si>
  <si>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</si>
  <si>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</si>
  <si>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</si>
  <si>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</si>
  <si>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</si>
  <si>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</si>
  <si>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</si>
  <si>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</si>
  <si>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</si>
  <si>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</si>
  <si>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</si>
  <si>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</si>
  <si>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</si>
  <si>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</si>
  <si>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</si>
  <si>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</si>
  <si>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</si>
  <si>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</si>
  <si>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</si>
  <si>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</si>
  <si>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</si>
  <si>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</si>
  <si>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</si>
  <si>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</si>
  <si>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</si>
  <si>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</si>
  <si>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</si>
  <si>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</si>
  <si>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</si>
  <si>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</si>
  <si>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</si>
  <si>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</si>
  <si>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</si>
  <si>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</si>
  <si>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</si>
  <si>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</si>
  <si>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</si>
  <si>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</si>
  <si>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</si>
  <si>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</si>
  <si>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</si>
  <si>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</si>
  <si>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</si>
  <si>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</si>
  <si>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</si>
  <si>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</si>
  <si>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</si>
  <si>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</si>
  <si>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</si>
  <si>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</si>
  <si>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</si>
  <si>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</si>
  <si>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</si>
  <si>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</si>
  <si>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</si>
  <si>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</si>
  <si>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</si>
  <si>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</si>
  <si>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</si>
  <si>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</si>
  <si>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</si>
  <si>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</si>
  <si>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</si>
  <si>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</si>
  <si>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</si>
  <si>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</si>
  <si>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</si>
  <si>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</si>
  <si>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</si>
  <si>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</si>
  <si>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</si>
  <si>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</si>
  <si>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</si>
  <si>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</si>
  <si>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</si>
  <si>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</si>
  <si>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</si>
  <si>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</si>
  <si>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</si>
  <si>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</si>
  <si>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</si>
  <si>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</si>
  <si>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</si>
  <si>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</si>
  <si>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</si>
  <si>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</si>
  <si>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</si>
  <si>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</si>
  <si>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</si>
  <si>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</si>
  <si>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</si>
  <si>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</si>
  <si>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</si>
  <si>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</si>
  <si>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</si>
  <si>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</si>
  <si>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</si>
  <si>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</si>
  <si>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</si>
  <si>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</si>
  <si>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</si>
  <si>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</si>
  <si>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</si>
  <si>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</si>
  <si>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</si>
  <si>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</si>
  <si>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</si>
  <si>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</si>
  <si>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</si>
  <si>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</si>
  <si>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</si>
  <si>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</si>
  <si>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</si>
  <si>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</si>
  <si>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</si>
  <si>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</si>
  <si>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</si>
  <si>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</si>
  <si>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</si>
  <si>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</si>
  <si>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</si>
  <si>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</si>
  <si>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</si>
  <si>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</si>
  <si>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</si>
  <si>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</si>
  <si>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</si>
  <si>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</si>
  <si>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</si>
  <si>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</si>
  <si>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</si>
  <si>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</si>
  <si>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</si>
  <si>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</si>
  <si>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</si>
  <si>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</si>
  <si>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</si>
  <si>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</si>
  <si>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</si>
  <si>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</si>
  <si>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</si>
  <si>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</si>
  <si>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</si>
  <si>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</si>
  <si>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</si>
  <si>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</si>
  <si>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</si>
  <si>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</si>
  <si>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</si>
  <si>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</si>
  <si>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</si>
  <si>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</si>
  <si>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</si>
  <si>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</si>
  <si>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</si>
  <si>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</si>
  <si>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</si>
  <si>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</si>
  <si>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</si>
  <si>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</si>
  <si>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</si>
  <si>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</si>
  <si>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</si>
  <si>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</si>
  <si>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</si>
  <si>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</si>
  <si>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</si>
  <si>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</si>
  <si>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</si>
  <si>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</si>
  <si>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</si>
  <si>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</si>
  <si>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</si>
  <si>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</si>
  <si>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</si>
  <si>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</si>
  <si>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</si>
  <si>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</si>
  <si>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</si>
  <si>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</si>
  <si>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</si>
  <si>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</si>
  <si>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</si>
  <si>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</si>
  <si>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</si>
  <si>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</si>
  <si>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</si>
  <si>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</si>
  <si>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</si>
  <si>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</si>
  <si>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</si>
  <si>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</si>
  <si>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</si>
  <si>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</si>
  <si>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</si>
  <si>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</si>
  <si>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</si>
  <si>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</si>
  <si>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</si>
  <si>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</si>
  <si>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</si>
  <si>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</si>
  <si>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</si>
  <si>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</si>
  <si>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</si>
  <si>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</si>
  <si>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</si>
  <si>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</si>
  <si>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</si>
  <si>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</si>
  <si>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</si>
  <si>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</si>
  <si>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</si>
  <si>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</si>
  <si>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</si>
  <si>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</si>
  <si>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</si>
  <si>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</si>
  <si>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</si>
  <si>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</si>
  <si>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</si>
  <si>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</si>
  <si>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</si>
  <si>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</si>
  <si>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</si>
  <si>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</si>
  <si>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</si>
  <si>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</si>
  <si>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</si>
  <si>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</si>
  <si>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</si>
  <si>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</si>
  <si>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</si>
  <si>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</si>
  <si>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</si>
  <si>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</si>
  <si>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</si>
  <si>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</si>
  <si>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</si>
  <si>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</si>
  <si>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</si>
  <si>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</si>
  <si>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</si>
  <si>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</si>
  <si>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</si>
  <si>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</si>
  <si>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</si>
  <si>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</si>
  <si>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</si>
  <si>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</si>
  <si>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</si>
  <si>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</si>
  <si>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</si>
  <si>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</si>
  <si>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</si>
  <si>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</si>
  <si>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</si>
  <si>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</si>
  <si>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</si>
  <si>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</si>
  <si>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</si>
  <si>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</si>
  <si>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</si>
  <si>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</si>
  <si>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</si>
  <si>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</si>
  <si>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</si>
  <si>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</si>
  <si>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</si>
  <si>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</si>
  <si>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</si>
  <si>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</si>
  <si>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</si>
  <si>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</si>
  <si>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</si>
  <si>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</si>
  <si>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</si>
  <si>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</si>
  <si>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</si>
  <si>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</si>
  <si>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</si>
  <si>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</si>
  <si>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</si>
  <si>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</si>
  <si>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</si>
  <si>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</si>
  <si>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</si>
  <si>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</si>
  <si>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</si>
  <si>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</si>
  <si>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</si>
  <si>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</si>
  <si>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</si>
  <si>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</si>
  <si>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</si>
  <si>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</si>
  <si>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</si>
  <si>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</si>
  <si>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</si>
  <si>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</si>
  <si>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</si>
  <si>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</si>
  <si>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</si>
  <si>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</si>
  <si>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</si>
  <si>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</si>
  <si>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</si>
  <si>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</si>
  <si>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</si>
  <si>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</si>
  <si>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</si>
  <si>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</si>
  <si>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</si>
  <si>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Site access located in aramco shibah EM request applied  team already dispatched</t>
  </si>
  <si>
    <t>PCM-20251028-00001417</t>
  </si>
  <si>
    <t>5G flapping,  site is located in compound and have access issue escalated</t>
  </si>
  <si>
    <t>PCM-20251028-00001470</t>
  </si>
  <si>
    <t xml:space="preserve">ETA 30 Mins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</si>
  <si>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</si>
  <si>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</si>
  <si>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</si>
  <si>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</si>
  <si>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</si>
  <si>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</si>
  <si>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</si>
  <si>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</si>
  <si>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</si>
  <si>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</si>
  <si>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</si>
  <si>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</si>
  <si>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</si>
  <si>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</si>
  <si>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</si>
  <si>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</si>
  <si>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</si>
  <si>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</si>
  <si>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</si>
  <si>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</si>
  <si>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</si>
  <si>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</si>
  <si>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</si>
  <si>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</si>
  <si>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</si>
  <si>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</si>
  <si>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</si>
  <si>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</si>
  <si>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</si>
  <si>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</si>
  <si>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</si>
  <si>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</si>
  <si>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</si>
  <si>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</si>
  <si>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</si>
  <si>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</si>
  <si>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</si>
  <si>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</si>
  <si>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</si>
  <si>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</si>
  <si>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</si>
  <si>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</si>
  <si>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</si>
  <si>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</si>
  <si>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</si>
  <si>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</si>
  <si>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</si>
  <si>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</si>
  <si>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</si>
  <si>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</si>
  <si>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</si>
  <si>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</si>
  <si>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</si>
  <si>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</si>
  <si>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</si>
  <si>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</si>
  <si>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</si>
  <si>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</si>
  <si>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</si>
  <si>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</si>
  <si>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</si>
  <si>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</si>
  <si>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</si>
  <si>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</si>
  <si>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</si>
  <si>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</si>
  <si>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</si>
  <si>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</si>
  <si>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</si>
  <si>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</si>
  <si>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</si>
  <si>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</si>
  <si>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</si>
  <si>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</si>
  <si>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</si>
  <si>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</si>
  <si>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</si>
  <si>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</si>
  <si>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</si>
  <si>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</si>
  <si>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</si>
  <si>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</si>
  <si>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PCM-20251028-00001514</t>
  </si>
  <si>
    <t>Team Face access issue to access Guarden located site due payment issue, escalated to SMT in progress</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</si>
  <si>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</si>
  <si>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</si>
  <si>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</si>
  <si>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</si>
  <si>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</si>
  <si>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</si>
  <si>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</si>
  <si>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</si>
  <si>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PCM-20251028-00001659</t>
  </si>
  <si>
    <t xml:space="preserve">team checking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</si>
</sst>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5" totalsRowShown="0" headerRowDxfId="174" dataDxfId="173" headerRowBorderDxfId="171" tableBorderDxfId="172" totalsRowBorderDxfId="170">
  <autoFilter ref="A1:L4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8" totalsRowShown="0" headerRowDxfId="64" dataDxfId="63" headerRowBorderDxfId="61" tableBorderDxfId="62">
  <autoFilter ref="A1:L110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3" totalsRowShown="0" headerRowDxfId="48" dataDxfId="47" headerRowBorderDxfId="45" tableBorderDxfId="46" totalsRowBorderDxfId="44">
  <autoFilter ref="A1:L18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1" totalsRowShown="0" headerRowDxfId="31" dataDxfId="30" headerRowBorderDxfId="28" tableBorderDxfId="29">
  <autoFilter ref="A1:L44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4" totalsRowShown="0" headerRowDxfId="15" dataDxfId="14" headerRowBorderDxfId="12" tableBorderDxfId="13">
  <autoFilter ref="A1:L9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5"/>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295.78503078703943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8463</v>
      </c>
      <c r="E3" s="135" t="s">
        <v>38998</v>
      </c>
      <c r="F3" s="136">
        <v>45958.627743055556</v>
      </c>
      <c r="G3" s="137">
        <f ca="1">IFERROR(NOW()-F3,"")</f>
        <v>0.10571365740906913</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0.10441736111533828</v>
      </c>
      <c r="H4" s="136">
        <v>45958.621400462966</v>
      </c>
      <c r="I4" s="134" t="str">
        <f>IFERROR(VLOOKUP(D4,DB!A:F,6,0),"")</f>
        <v>SCECO</v>
      </c>
      <c r="J4" s="134" t="str">
        <f>IFERROR(VLOOKUP(D4,DB!A:G,7,0),"")</f>
        <v>Dead</v>
      </c>
      <c r="K4" s="170" t="s">
        <v>39003</v>
      </c>
      <c r="L4" s="139" t="str">
        <f>IFERROR(VLOOKUP(D4,DB!A:I,9,0),"")</f>
        <v>Latis</v>
      </c>
    </row>
    <row r="5" spans="1:15" ht="15" customHeight="1">
      <c r="A5" s="133" t="s">
        <v>39004</v>
      </c>
      <c r="B5" s="134" t="str">
        <f>IFERROR(VLOOKUP(D5,DB!A:K,11,0),"")</f>
        <v>R1</v>
      </c>
      <c r="C5" s="134">
        <v>3</v>
      </c>
      <c r="D5" s="134" t="s">
        <v>19206</v>
      </c>
      <c r="E5" s="135" t="s">
        <v>38998</v>
      </c>
      <c r="F5" s="172">
        <v>45958.645590277774</v>
      </c>
      <c r="G5" s="137">
        <f ca="1">IFERROR(NOW()-F5,"")</f>
        <v>8.7866435191244818E-2</v>
      </c>
      <c r="H5" s="136">
        <v>45958.637256944443</v>
      </c>
      <c r="I5" s="134" t="str">
        <f>IFERROR(VLOOKUP(D5,DB!A:F,6,0),"")</f>
        <v>SCECO</v>
      </c>
      <c r="J5" s="134" t="str">
        <f>IFERROR(VLOOKUP(D5,DB!A:G,7,0),"")</f>
        <v>Vandalized+No BB Design</v>
      </c>
      <c r="K5" s="170" t="s">
        <v>39005</v>
      </c>
      <c r="L5" s="139" t="str">
        <f>IFERROR(VLOOKUP(D5,DB!A:I,9,0),"")</f>
        <v>Latis</v>
      </c>
    </row>
    <row r="6" spans="1:15" ht="15" customHeight="1">
      <c r="A6" s="133"/>
      <c r="B6" s="134" t="str">
        <f>IFERROR(VLOOKUP(D6,DB!A:K,11,0),"")</f>
        <v/>
      </c>
      <c r="C6" s="134"/>
      <c r="D6" s="134"/>
      <c r="E6" s="135"/>
      <c r="F6" s="136"/>
      <c r="G6" s="137">
        <f ca="1">IFERROR(NOW()-F6,"")</f>
        <v>45958.733456712966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45958.733456712966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45958.733456712966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45958.733456712966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45958.733456712966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45958.733456712966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45958.733456712966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45958.733456712966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45958.733456712966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45958.733456712966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45958.733456712966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45958.733456712966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45958.733456712966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45958.733456712966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45958.733456712966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45958.733456712966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45958.733456712966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45958.733456712966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45958.733456712966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45958.733456712966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45958.733456712966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45958.733456712966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45958.733456712966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45958.733456712966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45958.733456712966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45958.733456712966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45958.733456712966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45958.733456712966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45958.733456712966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45958.733456712966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45958.733456712966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45958.733456712966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45958.733456712966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45958.733456712966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45958.733456712966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45958.733456712966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45958.733456712966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45958.733456712966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45958.733456712966</v>
      </c>
      <c r="H44" s="136"/>
      <c r="I44" s="134" t="str">
        <f>IFERROR(VLOOKUP(D44,DB!A:F,6,0),"")</f>
        <v/>
      </c>
      <c r="J44" s="134" t="str">
        <f>IFERROR(VLOOKUP(D44,DB!A:G,7,0),"")</f>
        <v/>
      </c>
      <c r="K44" s="138"/>
      <c r="L44" s="139" t="str">
        <f>IFERROR(VLOOKUP(D44,DB!A:I,9,0),"")</f>
        <v/>
      </c>
    </row>
    <row r="45" spans="1:12" ht="15" customHeight="1">
      <c r="A45" s="145"/>
      <c r="B45" s="146" t="str">
        <f>IFERROR(VLOOKUP(D45,DB!A:K,11,0),"")</f>
        <v/>
      </c>
      <c r="C45" s="146"/>
      <c r="D45" s="146"/>
      <c r="E45" s="147"/>
      <c r="F45" s="148"/>
      <c r="G45" s="149">
        <f ca="1">IFERROR(NOW()-F45,"")</f>
        <v>45958.733456712966</v>
      </c>
      <c r="H45" s="148"/>
      <c r="I45" s="146" t="str">
        <f>IFERROR(VLOOKUP(D45,DB!A:F,6,0),"")</f>
        <v/>
      </c>
      <c r="J45" s="146" t="str">
        <f>IFERROR(VLOOKUP(D45,DB!A:G,7,0),"")</f>
        <v/>
      </c>
      <c r="K45" s="150"/>
      <c r="L45" s="151" t="str">
        <f>IFERROR(VLOOKUP(D45,DB!A:I,9,0),"")</f>
        <v/>
      </c>
    </row>
  </sheetData>
  <customSheetViews>
    <customSheetView guid="{F6042A99-DD27-4453-835D-0834D95730CC}" filter="1" showAutoFilter="1">
      <pageMargins left="0" right="0" top="0" bottom="0" header="0" footer="0"/>
      <autoFilter ref="B1:M1" xr:uid="{E83D9BAB-6953-4A11-8FCC-68D62B5A68B4}"/>
    </customSheetView>
  </customSheetViews>
  <dataValidations count="2">
    <dataValidation allowBlank="1" showInputMessage="1" showErrorMessage="1" sqref="E1" xr:uid="{5DBA255D-CDD9-49FB-AD3C-AF70AB4EE696}"/>
    <dataValidation type="list" allowBlank="1" showInputMessage="1" showErrorMessage="1" sqref="E2:E4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39006</v>
      </c>
      <c r="N1" s="90" t="s">
        <v>39007</v>
      </c>
      <c r="O1" s="90" t="s">
        <v>39008</v>
      </c>
      <c r="P1" s="90" t="s">
        <v>39009</v>
      </c>
      <c r="Q1" s="90" t="s">
        <v>39010</v>
      </c>
      <c r="R1" s="90" t="s">
        <v>39011</v>
      </c>
      <c r="S1" s="90" t="s">
        <v>39012</v>
      </c>
      <c r="T1" s="90" t="s">
        <v>39013</v>
      </c>
      <c r="U1" s="90" t="s">
        <v>39014</v>
      </c>
      <c r="V1" s="90" t="s">
        <v>39015</v>
      </c>
      <c r="W1" s="90" t="s">
        <v>39016</v>
      </c>
      <c r="X1" s="90" t="s">
        <v>39017</v>
      </c>
      <c r="Y1" s="90" t="s">
        <v>39018</v>
      </c>
      <c r="Z1" s="90" t="s">
        <v>39019</v>
      </c>
      <c r="AA1" s="90" t="s">
        <v>39020</v>
      </c>
      <c r="AB1" s="90" t="s">
        <v>39021</v>
      </c>
      <c r="AC1" s="90" t="s">
        <v>39022</v>
      </c>
      <c r="AD1" s="90" t="s">
        <v>39023</v>
      </c>
      <c r="AE1" s="90" t="s">
        <v>39024</v>
      </c>
      <c r="AF1" s="90" t="s">
        <v>39025</v>
      </c>
      <c r="AG1" s="90" t="s">
        <v>39026</v>
      </c>
      <c r="AH1" s="90" t="s">
        <v>39027</v>
      </c>
      <c r="AI1" s="90" t="s">
        <v>39028</v>
      </c>
      <c r="AJ1" s="90" t="s">
        <v>39029</v>
      </c>
      <c r="AK1" s="90" t="s">
        <v>39030</v>
      </c>
      <c r="AL1" s="90" t="s">
        <v>39031</v>
      </c>
      <c r="AM1" s="90" t="s">
        <v>39032</v>
      </c>
      <c r="AN1" s="90" t="s">
        <v>39033</v>
      </c>
      <c r="AO1" s="90" t="s">
        <v>39034</v>
      </c>
      <c r="AP1" s="90" t="s">
        <v>39035</v>
      </c>
      <c r="AQ1" s="90" t="s">
        <v>39036</v>
      </c>
      <c r="AR1" s="90" t="s">
        <v>39037</v>
      </c>
      <c r="AS1" s="90" t="s">
        <v>39038</v>
      </c>
      <c r="AT1" s="90" t="s">
        <v>39039</v>
      </c>
      <c r="AU1" s="90" t="s">
        <v>39040</v>
      </c>
      <c r="AV1" s="90" t="s">
        <v>39041</v>
      </c>
      <c r="AW1" s="90" t="s">
        <v>39042</v>
      </c>
      <c r="AX1" s="90" t="s">
        <v>39043</v>
      </c>
      <c r="AY1" s="90" t="s">
        <v>39044</v>
      </c>
      <c r="AZ1" s="90" t="s">
        <v>39045</v>
      </c>
      <c r="BA1" s="90" t="s">
        <v>39046</v>
      </c>
      <c r="BB1" s="90" t="s">
        <v>39047</v>
      </c>
      <c r="BC1" s="90" t="s">
        <v>39048</v>
      </c>
      <c r="BD1" s="90" t="s">
        <v>39049</v>
      </c>
      <c r="BE1" s="90" t="s">
        <v>39050</v>
      </c>
      <c r="BF1" s="90" t="s">
        <v>39051</v>
      </c>
      <c r="BG1" s="90" t="s">
        <v>39052</v>
      </c>
      <c r="BH1" s="90" t="s">
        <v>39053</v>
      </c>
      <c r="BI1" s="90" t="s">
        <v>39054</v>
      </c>
      <c r="BJ1" s="90" t="s">
        <v>39055</v>
      </c>
      <c r="BK1" s="90" t="s">
        <v>39056</v>
      </c>
      <c r="BL1" s="90" t="s">
        <v>39057</v>
      </c>
      <c r="BM1" s="90" t="s">
        <v>39058</v>
      </c>
      <c r="BN1" s="90" t="s">
        <v>39059</v>
      </c>
      <c r="BO1" s="90" t="s">
        <v>39060</v>
      </c>
      <c r="BP1" s="90" t="s">
        <v>39061</v>
      </c>
      <c r="BQ1" s="90" t="s">
        <v>39062</v>
      </c>
      <c r="BR1" s="90" t="s">
        <v>39063</v>
      </c>
      <c r="BS1" s="90" t="s">
        <v>39064</v>
      </c>
      <c r="BT1" s="90" t="s">
        <v>39065</v>
      </c>
      <c r="BU1" s="90" t="s">
        <v>39066</v>
      </c>
      <c r="BV1" s="90" t="s">
        <v>39067</v>
      </c>
      <c r="BW1" s="90" t="s">
        <v>39068</v>
      </c>
      <c r="BX1" s="90" t="s">
        <v>39069</v>
      </c>
      <c r="BY1" s="90" t="s">
        <v>39070</v>
      </c>
      <c r="BZ1" s="90" t="s">
        <v>39071</v>
      </c>
      <c r="CA1" s="90" t="s">
        <v>39072</v>
      </c>
      <c r="CB1" s="90" t="s">
        <v>39073</v>
      </c>
      <c r="CC1" s="90" t="s">
        <v>39074</v>
      </c>
      <c r="CD1" s="90" t="s">
        <v>39075</v>
      </c>
      <c r="CE1" s="90" t="s">
        <v>39076</v>
      </c>
      <c r="CF1" s="90" t="s">
        <v>39077</v>
      </c>
      <c r="CG1" s="90" t="s">
        <v>39078</v>
      </c>
      <c r="CH1" s="90" t="s">
        <v>39079</v>
      </c>
      <c r="CI1" s="90" t="s">
        <v>39080</v>
      </c>
      <c r="CJ1" s="90" t="s">
        <v>39081</v>
      </c>
    </row>
    <row r="2" spans="1:88" s="70" customFormat="1" ht="31.5" customHeight="1">
      <c r="A2" s="63" t="s">
        <v>39082</v>
      </c>
      <c r="B2" s="63" t="s">
        <v>27</v>
      </c>
      <c r="C2" s="63">
        <v>1</v>
      </c>
      <c r="D2" s="63" t="s">
        <v>19312</v>
      </c>
      <c r="E2" s="87" t="s">
        <v>39083</v>
      </c>
      <c r="F2" s="76">
        <v>45322.056979166664</v>
      </c>
      <c r="G2" s="77" t="s">
        <v>39084</v>
      </c>
      <c r="H2" s="89">
        <v>45322.050729166665</v>
      </c>
      <c r="I2" s="63" t="s">
        <v>88</v>
      </c>
      <c r="J2" s="63" t="s">
        <v>65</v>
      </c>
      <c r="K2" s="88" t="s">
        <v>39085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39086</v>
      </c>
      <c r="B3" s="63" t="str">
        <f>IFERROR(VLOOKUP(D3,DB!A:K,11,0),"")</f>
        <v>R2</v>
      </c>
      <c r="C3" s="63">
        <v>1</v>
      </c>
      <c r="D3" s="63" t="s">
        <v>29202</v>
      </c>
      <c r="E3" s="87" t="s">
        <v>38998</v>
      </c>
      <c r="F3" s="76">
        <v>45824.999837962961</v>
      </c>
      <c r="G3" s="77">
        <f ca="1">IFERROR(NOW()-F3,"-")</f>
        <v>133.7336187500041</v>
      </c>
      <c r="H3" s="76">
        <v>45824.993587962963</v>
      </c>
      <c r="I3" s="63" t="str">
        <f>IFERROR(VLOOKUP(D3,DB!A:F,6,0),"")</f>
        <v>Generator-SG</v>
      </c>
      <c r="J3" s="63" t="str">
        <f>IFERROR(VLOOKUP(D3,DB!A:G,7,0),"")</f>
        <v>Good</v>
      </c>
      <c r="K3" s="88" t="s">
        <v>39087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39088</v>
      </c>
      <c r="B4" s="18" t="str">
        <f>IFERROR(VLOOKUP(D4,DB!A:K,11,0),"")</f>
        <v>R2</v>
      </c>
      <c r="C4" s="18">
        <v>2</v>
      </c>
      <c r="D4" s="18" t="s">
        <v>30004</v>
      </c>
      <c r="E4" s="114" t="s">
        <v>39083</v>
      </c>
      <c r="F4" s="115">
        <v>45958.660115740742</v>
      </c>
      <c r="G4" s="116">
        <f ca="1">IFERROR(NOW()-F4,"-")</f>
        <v>7.3340972223377321E-2</v>
      </c>
      <c r="H4" s="115">
        <v>45958.649699074071</v>
      </c>
      <c r="I4" s="18" t="str">
        <f>IFERROR(VLOOKUP(D4,DB!A:F,6,0),"")</f>
        <v>Generator-SG</v>
      </c>
      <c r="J4" s="18" t="str">
        <f>IFERROR(VLOOKUP(D4,DB!A:G,7,0),"")</f>
        <v>Dead</v>
      </c>
      <c r="K4" s="19" t="s">
        <v>39089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45958.733456712966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45958.733456712966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45958.733456712966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45958.733456712966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R2</v>
      </c>
      <c r="C9" s="18"/>
      <c r="D9" s="18" t="s">
        <v>30004</v>
      </c>
      <c r="E9" s="114"/>
      <c r="F9" s="115"/>
      <c r="G9" s="116">
        <f ca="1">IFERROR(NOW()-F9,"-")</f>
        <v>45958.733456712966</v>
      </c>
      <c r="H9" s="115"/>
      <c r="I9" s="18" t="str">
        <f>IFERROR(VLOOKUP(D9,DB!A:F,6,0),"")</f>
        <v>Generator-SG</v>
      </c>
      <c r="J9" s="18" t="str">
        <f>IFERROR(VLOOKUP(D9,DB!A:G,7,0),"")</f>
        <v>Dead</v>
      </c>
      <c r="K9" s="19"/>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45958.733456712966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45958.733456712966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45958.733456712966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45958.733456712966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45958.733456712966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45958.733456712966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45958.733456712966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45958.733456712966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45958.733456712966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45958.733456712966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45958.733456712966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45958.733456712966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45958.733456712966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45958.733456712966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45958.733456712966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45958.733456712966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45958.733456712966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45958.733456712966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45958.733456712966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45958.733456712966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45958.733456712966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45958.733456712966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45958.733456712966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45958.733456712966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45958.733456712966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45958.733456712966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45958.733456712966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45958.733456712966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45958.733456712966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45958.733456712966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45958.733456712966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45958.733456712966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45958.733456712966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45958.733456712966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45958.733456712966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45958.733456712966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45958.733456712966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45958.733456712966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45958.733456712966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45958.733456712966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45958.733456712966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45958.733456712966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45958.733456712966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45958.733456712966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45958.733456712966</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45958.733456712966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45958.733456712966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45958.733456712966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45958.733456712966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45958.733456712966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45958.733456712966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45958.733456712966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45958.733456712966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45958.733456712966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45958.733456712966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45958.733456712966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45958.733456712966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45958.733456712966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45958.733456712966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45958.733456712966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45958.733456712966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45958.733456712966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45958.733456712966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45958.733456712966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45958.733456712966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45958.733456712966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45958.733456712966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45958.733456712966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45958.733456712966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45958.733456712966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45958.733456712966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45958.733456712966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45958.733456712966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45958.733456712966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45958.733456712966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45958.733456712966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45958.733456712966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45958.733456712966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45958.733456712966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45958.733456712966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45958.733456712966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45958.733456712966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45958.733456712966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45958.733456712966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45958.733456712966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45958.733456712966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45958.733456712966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45958.733456712966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45958.733456712966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45958.733456712966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45958.733456712966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45958.733456712966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45958.733456712966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45958.733456712966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45958.733456712966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45958.733456712966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45958.733456712966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45958.733456712966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45958.733456712966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45958.733456712966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45958.733456712966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45958.733456712966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45958.733456712966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45958.733456712966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45958.733456712966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45958.733456712966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45958.733456712966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45958.733456712966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45958.733456712966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45958.733456712966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45958.733456712966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45958.733456712966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45958.733456712966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45958.733456712966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45958.733456712966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45958.733456712966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45958.733456712966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45958.733456712966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45958.733456712966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45958.733456712966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45958.733456712966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45958.733456712966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45958.733456712966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45958.733456712966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45958.733456712966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45958.733456712966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45958.733456712966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45958.733456712966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45958.733456712966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45958.733456712966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45958.733456712966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45958.733456712966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45958.733456712966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45958.733456712966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45958.733456712966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45958.733456712966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45958.733456712966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45958.733456712966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45958.733456712966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45958.733456712966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45958.733456712966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45958.733456712966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45958.733456712966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45958.733456712966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45958.733456712966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45958.733456712966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45958.733456712966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45958.733456712966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45958.733456712966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45958.733456712966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45958.733456712966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45958.733456712966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45958.733456712966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45958.733456712966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45958.733456712966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45958.733456712966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45958.733456712966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45958.733456712966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45958.733456712966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45958.733456712966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45958.733456712966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45958.733456712966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45958.733456712966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45958.733456712966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45958.733456712966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45958.733456712966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45958.733456712966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45958.733456712966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45958.733456712966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45958.733456712966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45958.733456712966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45958.733456712966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45958.733456712966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45958.733456712966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45958.733456712966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45958.733456712966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45958.733456712966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45958.733456712966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45958.733456712966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45958.733456712966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45958.733456712966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45958.733456712966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45958.733456712966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45958.733456712966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45958.733456712966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45958.733456712966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45958.733456712966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45958.733456712966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45958.733456712966</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6" ca="1" si="0">IFERROR(NOW()-F2,"-")</f>
        <v>45958.733456712966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45958.733456712966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45958.733456712966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45958.733456712966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45958.733456712966</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ref="G7:G69" ca="1" si="1">IFERROR(NOW()-F7,"-")</f>
        <v>45958.733456712966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45958.733456712966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45958.733456712966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45958.733456712966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45958.733456712966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45958.733456712966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45958.733456712966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45958.733456712966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45958.733456712966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45958.733456712966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45958.733456712966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45958.733456712966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45958.733456712966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45958.733456712966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45958.733456712966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45958.733456712966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45958.733456712966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45958.733456712966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45958.733456712966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45958.733456712966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45958.733456712966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45958.733456712966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45958.733456712966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45958.733456712966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45958.733456712966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45958.733456712966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45958.733456712966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45958.733456712966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45958.733456712966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45958.733456712966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45958.733456712966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45958.733456712966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45958.733456712966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45958.733456712966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45958.733456712966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45958.733456712966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45958.733456712966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45958.733456712966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45958.733456712966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45958.733456712966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45958.733456712966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45958.733456712966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45958.733456712966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45958.733456712966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45958.733456712966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45958.733456712966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45958.733456712966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45958.733456712966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45958.733456712966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45958.733456712966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45958.733456712966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45958.733456712966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45958.733456712966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45958.733456712966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45958.733456712966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45958.733456712966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45958.733456712966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45958.733456712966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45958.733456712966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45958.733456712966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45958.733456712966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45958.733456712966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45958.733456712966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ref="G70:G133" ca="1" si="2">IFERROR(NOW()-F70,"-")</f>
        <v>45958.733456712966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45958.733456712966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45958.733456712966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45958.733456712966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45958.733456712966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45958.733456712966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45958.733456712966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45958.733456712966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45958.733456712966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45958.733456712966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45958.733456712966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45958.733456712966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45958.733456712966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45958.733456712966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45958.733456712966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45958.733456712966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45958.733456712966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45958.733456712966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45958.733456712966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45958.733456712966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45958.733456712966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45958.733456712966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45958.733456712966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45958.733456712966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45958.733456712966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45958.733456712966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45958.733456712966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45958.733456712966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45958.733456712966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45958.733456712966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45958.733456712966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45958.733456712966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45958.733456712966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45958.733456712966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45958.733456712966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45958.733456712966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45958.733456712966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45958.733456712966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45958.733456712966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45958.733456712966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45958.733456712966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45958.733456712966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45958.733456712966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45958.733456712966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45958.733456712966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45958.733456712966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45958.733456712966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45958.733456712966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45958.733456712966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45958.733456712966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45958.733456712966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45958.733456712966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45958.733456712966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45958.733456712966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45958.733456712966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45958.733456712966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45958.733456712966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45958.733456712966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45958.733456712966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45958.733456712966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45958.733456712966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45958.733456712966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45958.733456712966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45958.733456712966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ref="G134:G197" ca="1" si="3">IFERROR(NOW()-F134,"-")</f>
        <v>45958.733456712966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45958.733456712966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45958.733456712966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45958.733456712966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45958.733456712966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45958.733456712966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45958.733456712966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45958.733456712966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45958.733456712966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45958.733456712966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45958.733456712966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45958.733456712966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45958.733456712966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45958.733456712966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45958.733456712966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45958.733456712966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45958.733456712966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45958.733456712966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45958.733456712966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45958.733456712966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45958.733456712966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45958.733456712966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45958.733456712966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45958.733456712966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45958.733456712966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45958.733456712966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45958.733456712966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45958.733456712966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45958.733456712966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45958.733456712966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45958.733456712966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45958.733456712966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45958.733456712966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45958.733456712966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45958.733456712966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45958.733456712966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45958.733456712966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45958.733456712966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45958.733456712966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45958.733456712966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45958.733456712966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45958.733456712966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45958.733456712966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45958.733456712966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45958.733456712966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45958.733456712966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45958.733456712966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45958.733456712966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45958.733456712966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45958.733456712966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45958.733456712966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45958.733456712966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45958.733456712966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45958.733456712966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45958.733456712966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45958.733456712966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45958.733456712966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45958.733456712966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45958.733456712966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45958.733456712966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45958.733456712966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45958.733456712966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45958.733456712966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45958.733456712966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ref="G198:G261" ca="1" si="4">IFERROR(NOW()-F198,"-")</f>
        <v>45958.733456712966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45958.733456712966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45958.733456712966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45958.733456712966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45958.733456712966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45958.733456712966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45958.733456712966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45958.733456712966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45958.733456712966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45958.733456712966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45958.733456712966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45958.733456712966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45958.733456712966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45958.733456712966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45958.733456712966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45958.733456712966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45958.733456712966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45958.733456712966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45958.733456712966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45958.733456712966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45958.733456712966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45958.733456712966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45958.733456712966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45958.733456712966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45958.733456712966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45958.733456712966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45958.733456712966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45958.733456712966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45958.733456712966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45958.733456712966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45958.733456712966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45958.733456712966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45958.733456712966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45958.733456712966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45958.733456712966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45958.733456712966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45958.733456712966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45958.733456712966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45958.733456712966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45958.733456712966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45958.733456712966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45958.733456712966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45958.733456712966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45958.733456712966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45958.733456712966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45958.733456712966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45958.733456712966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45958.733456712966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45958.733456712966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45958.733456712966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45958.733456712966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45958.733456712966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45958.733456712966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45958.733456712966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45958.733456712966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45958.733456712966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45958.733456712966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45958.733456712966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45958.733456712966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45958.733456712966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45958.733456712966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45958.733456712966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45958.733456712966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45958.733456712966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ref="G262:G325" ca="1" si="5">IFERROR(NOW()-F262,"-")</f>
        <v>45958.733456712966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45958.733456712966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45958.733456712966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45958.733456712966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45958.733456712966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45958.733456712966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45958.733456712966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45958.733456712966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45958.733456712966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45958.733456712966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45958.733456712966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45958.733456712966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45958.733456712966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45958.733456712966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45958.733456712966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45958.733456712966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45958.733456712966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45958.733456712966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45958.733456712966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45958.733456712966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45958.733456712966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45958.733456712966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45958.733456712966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45958.733456712966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45958.733456712966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45958.733456712966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45958.733456712966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45958.733456712966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45958.733456712966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45958.733456712966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45958.733456712966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45958.733456712966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45958.733456712966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45958.733456712966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45958.733456712966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45958.733456712966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45958.733456712966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45958.733456712966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45958.733456712966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45958.733456712966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45958.733456712966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45958.733456712966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45958.733456712966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45958.733456712966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45958.733456712966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45958.733456712966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45958.733456712966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45958.733456712966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45958.733456712966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45958.733456712966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45958.733456712966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45958.733456712966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45958.733456712966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45958.733456712966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45958.733456712966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45958.733456712966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45958.733456712966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45958.733456712966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45958.733456712966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45958.733456712966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45958.733456712966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45958.733456712966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45958.733456712966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45958.733456712966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ref="G326:G389" ca="1" si="6">IFERROR(NOW()-F326,"-")</f>
        <v>45958.733456712966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45958.733456712966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45958.733456712966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45958.733456712966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45958.733456712966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45958.733456712966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45958.733456712966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45958.733456712966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45958.733456712966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45958.733456712966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45958.733456712966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45958.733456712966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45958.733456712966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45958.733456712966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45958.733456712966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45958.733456712966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45958.733456712966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45958.733456712966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45958.733456712966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45958.733456712966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45958.733456712966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45958.733456712966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45958.733456712966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45958.733456712966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45958.733456712966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45958.733456712966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45958.733456712966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45958.733456712966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45958.733456712966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45958.733456712966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45958.733456712966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45958.733456712966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45958.733456712966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45958.733456712966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45958.733456712966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45958.733456712966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45958.733456712966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45958.733456712966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45958.733456712966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45958.733456712966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45958.733456712966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45958.733456712966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45958.733456712966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45958.733456712966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45958.733456712966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45958.733456712966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45958.733456712966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45958.733456712966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45958.733456712966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45958.733456712966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45958.733456712966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45958.733456712966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45958.733456712966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45958.733456712966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45958.733456712966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45958.733456712966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45958.733456712966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45958.733456712966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45958.733456712966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45958.733456712966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45958.733456712966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45958.733456712966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45958.733456712966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45958.733456712966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ref="G390:G453" ca="1" si="7">IFERROR(NOW()-F390,"-")</f>
        <v>45958.733456712966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45958.733456712966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45958.733456712966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45958.733456712966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45958.733456712966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45958.733456712966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45958.733456712966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45958.733456712966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45958.733456712966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45958.733456712966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45958.733456712966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45958.733456712966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45958.733456712966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45958.733456712966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45958.733456712966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45958.733456712966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45958.733456712966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45958.733456712966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45958.733456712966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45958.733456712966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45958.733456712966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45958.733456712966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45958.733456712966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45958.733456712966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45958.733456712966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45958.733456712966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45958.733456712966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45958.733456712966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45958.733456712966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45958.733456712966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45958.733456712966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45958.733456712966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45958.733456712966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45958.733456712966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45958.733456712966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45958.733456712966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45958.733456712966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45958.733456712966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45958.733456712966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45958.733456712966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45958.733456712966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45958.733456712966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45958.733456712966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45958.733456712966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45958.733456712966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45958.733456712966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45958.733456712966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45958.733456712966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45958.733456712966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45958.733456712966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45958.733456712966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45958.733456712966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45958.733456712966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45958.733456712966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45958.733456712966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45958.733456712966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45958.733456712966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45958.733456712966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45958.733456712966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45958.733456712966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45958.733456712966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45958.733456712966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45958.733456712966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45958.733456712966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ref="G454:G517" ca="1" si="8">IFERROR(NOW()-F454,"-")</f>
        <v>45958.733456712966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45958.733456712966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45958.733456712966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45958.733456712966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45958.733456712966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45958.733456712966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45958.733456712966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45958.733456712966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45958.733456712966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45958.733456712966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45958.733456712966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45958.733456712966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45958.733456712966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45958.733456712966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45958.733456712966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45958.733456712966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45958.733456712966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45958.733456712966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45958.733456712966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45958.733456712966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45958.733456712966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45958.733456712966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45958.733456712966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45958.733456712966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45958.733456712966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45958.733456712966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45958.733456712966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45958.733456712966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45958.733456712966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45958.733456712966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45958.733456712966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45958.733456712966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45958.733456712966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45958.733456712966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45958.733456712966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45958.733456712966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45958.733456712966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45958.733456712966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45958.733456712966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45958.733456712966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45958.733456712966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45958.733456712966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45958.733456712966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45958.733456712966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45958.733456712966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45958.733456712966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45958.733456712966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45958.733456712966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45958.733456712966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45958.733456712966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45958.733456712966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45958.733456712966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45958.733456712966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45958.733456712966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45958.733456712966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45958.733456712966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45958.733456712966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45958.733456712966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45958.733456712966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45958.733456712966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45958.733456712966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45958.733456712966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45958.733456712966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45958.733456712966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ref="G518:G581" ca="1" si="9">IFERROR(NOW()-F518,"-")</f>
        <v>45958.733456712966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45958.733456712966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45958.733456712966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45958.733456712966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45958.733456712966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45958.733456712966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45958.733456712966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45958.733456712966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45958.733456712966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45958.733456712966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45958.733456712966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45958.733456712966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45958.733456712966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45958.733456712966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45958.733456712966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45958.733456712966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45958.733456712966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45958.733456712966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45958.733456712966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45958.733456712966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45958.733456712966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45958.733456712966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45958.733456712966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45958.733456712966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45958.733456712966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45958.733456712966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45958.733456712966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45958.733456712966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45958.733456712966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45958.733456712966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45958.733456712966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45958.733456712966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45958.733456712966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45958.733456712966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45958.733456712966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45958.733456712966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45958.733456712966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45958.733456712966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45958.733456712966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45958.733456712966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45958.733456712966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45958.733456712966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45958.733456712966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45958.733456712966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45958.733456712966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45958.733456712966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45958.733456712966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45958.733456712966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45958.733456712966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45958.733456712966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45958.733456712966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45958.733456712966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45958.733456712966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45958.733456712966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45958.733456712966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45958.733456712966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45958.733456712966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45958.733456712966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45958.733456712966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45958.733456712966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45958.733456712966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45958.733456712966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45958.733456712966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45958.733456712966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ref="G582:G645" ca="1" si="10">IFERROR(NOW()-F582,"-")</f>
        <v>45958.733456712966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45958.733456712966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45958.733456712966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45958.733456712966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45958.733456712966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45958.733456712966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45958.733456712966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45958.733456712966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45958.733456712966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45958.733456712966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45958.733456712966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45958.733456712966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45958.733456712966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45958.733456712966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45958.733456712966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45958.733456712966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45958.733456712966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45958.733456712966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45958.733456712966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45958.733456712966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45958.733456712966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45958.733456712966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45958.733456712966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45958.733456712966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45958.733456712966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45958.733456712966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45958.733456712966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45958.733456712966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45958.733456712966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45958.733456712966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45958.733456712966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45958.733456712966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45958.733456712966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45958.733456712966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45958.733456712966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45958.733456712966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45958.733456712966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45958.733456712966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45958.733456712966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45958.733456712966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45958.733456712966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45958.733456712966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45958.733456712966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45958.733456712966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45958.733456712966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45958.733456712966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45958.733456712966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45958.733456712966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45958.733456712966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45958.733456712966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45958.733456712966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45958.733456712966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45958.733456712966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45958.733456712966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45958.733456712966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45958.733456712966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45958.733456828704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45958.733456828704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45958.733456828704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45958.733456828704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45958.733456828704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45958.733456828704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45958.733456828704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45958.733456828704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ref="G646:G709" ca="1" si="11">IFERROR(NOW()-F646,"-")</f>
        <v>45958.733456828704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45958.733456828704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45958.733456828704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45958.733456828704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45958.733456828704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45958.733456828704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45958.733456828704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45958.733456828704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45958.733456828704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45958.733456828704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45958.733456828704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45958.733456828704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45958.733456828704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45958.733456828704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45958.733456828704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45958.733456828704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45958.733456828704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45958.733456828704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45958.733456828704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45958.733456828704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45958.733456828704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45958.733456828704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45958.733456828704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45958.733456828704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45958.733456828704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45958.733456828704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45958.733456828704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45958.733456828704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45958.733456828704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45958.733456828704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45958.733456828704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45958.733456828704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45958.733456828704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45958.733456828704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45958.733456828704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45958.733456828704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45958.733456828704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45958.733456828704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45958.733456828704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45958.733456828704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45958.733456828704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45958.733456828704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45958.733456828704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45958.733456828704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45958.733456828704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45958.733456828704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45958.733456828704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45958.733456828704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45958.733456828704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45958.733456828704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45958.733456828704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45958.733456828704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45958.733456828704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45958.733456828704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45958.733456828704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45958.733456828704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45958.733456828704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45958.733456828704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45958.733456828704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45958.733456828704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45958.733456828704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45958.733456828704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45958.733456828704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45958.733456828704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ref="G710:G773" ca="1" si="12">IFERROR(NOW()-F710,"-")</f>
        <v>45958.733456828704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45958.733456828704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45958.733456828704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45958.733456828704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45958.733456828704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45958.733456828704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45958.733456828704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45958.733456828704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45958.733456828704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45958.733456828704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45958.733456828704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45958.733456828704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45958.733456828704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45958.733456828704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45958.733456828704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45958.733456828704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45958.733456828704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45958.733456828704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45958.733456828704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45958.733456828704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45958.733456828704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45958.733456828704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45958.733456828704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45958.733456828704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45958.733456828704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45958.733456828704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45958.733456828704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45958.733456828704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45958.733456828704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45958.733456828704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45958.733456828704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45958.733456828704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45958.733456828704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45958.733456828704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45958.733456828704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45958.733456828704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45958.733456828704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45958.733456828704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45958.733456828704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45958.733456828704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45958.733456828704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45958.733456828704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45958.733456828704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45958.733456828704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45958.733456828704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45958.733456828704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45958.733456828704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45958.733456828704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45958.733456828704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45958.733456828704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45958.733456828704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45958.733456828704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45958.733456828704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45958.733456828704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45958.733456828704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45958.733456828704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45958.733456828704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45958.733456828704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45958.733456828704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45958.733456828704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45958.733456828704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45958.733456828704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45958.733456828704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45958.733456828704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ref="G774:G837" ca="1" si="13">IFERROR(NOW()-F774,"-")</f>
        <v>45958.733456828704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45958.733456828704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45958.733456828704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45958.733456828704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45958.733456828704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45958.733456828704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45958.733456828704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45958.733456828704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45958.733456828704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45958.733456828704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45958.733456828704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45958.733456828704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45958.733456828704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45958.733456828704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45958.733456828704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45958.733456828704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45958.733456828704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45958.733456828704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45958.733456828704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45958.733456828704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45958.733456828704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45958.733456828704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45958.733456828704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45958.733456828704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45958.733456828704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45958.733456828704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45958.733456828704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45958.733456828704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45958.733456828704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45958.733456828704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45958.733456828704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45958.733456828704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45958.733456828704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45958.733456828704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45958.733456828704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45958.733456828704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45958.733456828704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45958.733456828704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45958.733456828704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45958.733456828704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45958.733456828704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45958.733456828704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45958.733456828704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45958.733456828704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45958.733456828704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45958.733456828704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45958.733456828704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45958.733456828704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45958.733456828704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45958.733456828704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45958.733456828704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45958.733456828704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45958.733456828704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45958.733456828704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45958.733456828704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45958.733456828704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45958.733456828704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45958.733456828704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45958.733456828704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45958.733456828704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45958.733456828704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45958.733456828704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45958.733456828704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45958.733456828704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ref="G838:G901" ca="1" si="14">IFERROR(NOW()-F838,"-")</f>
        <v>45958.733456828704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45958.733456828704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45958.733456828704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45958.733456828704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45958.733456828704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45958.733456828704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45958.733456828704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45958.733456828704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45958.733456828704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45958.733456828704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45958.733456828704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45958.733456828704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45958.733456828704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45958.733456828704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45958.733456828704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45958.733456828704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45958.733456828704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45958.733456828704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45958.733456828704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45958.733456828704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45958.733456828704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45958.733456828704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45958.733456828704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45958.733456828704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45958.733456828704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45958.733456828704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45958.733456828704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45958.733456828704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45958.733456828704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45958.733456828704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45958.733456828704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45958.733456828704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45958.733456828704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45958.733456828704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45958.733456828704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45958.733456828704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45958.733456828704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45958.733456828704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45958.733456828704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45958.733456828704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45958.733456828704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45958.733456828704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45958.733456828704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45958.733456828704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45958.733456828704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45958.733456828704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45958.733456828704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45958.733456828704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45958.733456828704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45958.733456828704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45958.733456828704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45958.733456828704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45958.733456828704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45958.733456828704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45958.733456828704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45958.733456828704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45958.733456828704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45958.733456828704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45958.733456828704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45958.733456828704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45958.733456828704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45958.733456828704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45958.733456828704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45958.733456828704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ref="G902:G965" ca="1" si="15">IFERROR(NOW()-F902,"-")</f>
        <v>45958.733456828704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45958.733456828704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45958.733456828704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45958.733456828704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45958.733456828704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45958.733456828704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45958.733456828704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45958.733456828704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45958.733456828704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45958.733456828704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45958.733456828704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45958.733456828704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45958.733456828704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45958.733456828704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45958.733456828704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45958.733456828704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45958.733456828704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45958.733456828704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45958.733456828704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45958.733456828704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45958.733456828704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45958.733456828704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45958.733456828704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45958.733456828704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45958.733456828704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45958.733456828704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45958.733456828704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45958.733456828704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45958.733456828704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45958.733456828704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45958.733456828704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45958.733456828704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45958.733456828704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45958.733456828704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45958.733456828704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45958.733456828704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45958.733456828704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45958.733456828704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45958.733456828704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45958.733456828704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45958.733456828704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45958.733456828704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45958.733456828704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45958.733456828704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45958.733456828704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45958.733456828704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45958.733456828704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45958.733456828704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45958.733456828704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45958.733456828704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45958.733456828704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45958.733456828704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45958.733456828704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45958.733456828704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45958.733456828704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45958.733456828704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45958.733456828704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45958.733456828704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45958.733456828704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45958.733456828704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45958.733456828704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45958.733456828704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45958.733456828704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45958.733456828704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ref="G966:G1029" ca="1" si="16">IFERROR(NOW()-F966,"-")</f>
        <v>45958.733456828704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45958.733456828704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45958.733456828704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45958.733456828704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45958.733456828704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45958.733456828704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45958.733456828704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45958.733456828704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45958.733456828704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45958.733456828704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45958.733456828704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45958.733456828704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45958.733456828704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45958.733456828704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45958.733456828704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45958.733456828704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45958.733456828704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45958.733456828704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45958.733456828704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45958.733456828704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45958.733456828704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45958.733456828704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45958.733456828704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45958.733456828704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45958.733456828704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45958.733456828704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45958.733456828704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45958.733456828704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45958.733456828704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45958.733456828704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45958.733456828704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45958.733456828704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45958.733456828704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45958.733456828704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45958.733456828704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45958.733456828704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45958.733456828704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45958.733456828704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45958.733456828704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45958.733456828704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45958.733456828704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45958.733456828704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45958.733456828704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45958.733456828704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45958.733456828704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45958.733456828704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45958.733456828704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45958.733456828704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45958.733456828704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45958.733456828704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45958.733456828704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45958.733456828704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45958.733456828704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45958.733456828704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45958.733456828704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45958.733456828704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45958.733456828704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45958.733456828704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45958.733456828704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45958.733456828704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45958.733456828704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45958.733456828704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45958.733456828704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45958.733456828704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ref="G1030:G1093" ca="1" si="17">IFERROR(NOW()-F1030,"-")</f>
        <v>45958.733456828704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45958.733456828704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45958.733456828704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45958.733456828704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45958.733456828704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45958.733456828704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45958.733456828704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45958.733456828704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45958.733456828704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45958.733456828704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45958.733456828704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45958.733456828704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45958.733456828704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45958.733456828704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45958.733456828704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45958.733456828704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45958.733456828704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45958.733456828704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45958.733456828704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45958.733456828704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45958.733456828704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45958.733456828704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45958.733456828704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45958.733456828704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45958.733456828704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45958.733456828704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45958.733456828704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45958.733456828704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45958.733456828704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45958.733456828704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45958.733456828704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45958.733456828704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45958.733456828704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45958.733456828704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45958.733456828704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45958.733456828704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45958.733456828704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45958.733456828704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45958.733456828704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45958.733456828704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45958.733456828704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45958.733456828704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45958.733456828704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45958.733456828704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45958.733456828704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45958.733456828704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45958.733456828704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45958.733456828704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45958.733456828704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45958.733456828704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45958.733456828704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45958.733456828704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45958.733456828704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45958.733456828704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45958.733456828704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45958.733456828704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45958.733456828704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45958.733456828704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45958.733456828704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45958.733456828704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45958.733456828704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45958.733456828704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45958.733456828704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45958.733456828704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ref="G1094:G1108" ca="1" si="18">IFERROR(NOW()-F1094,"-")</f>
        <v>45958.733456828704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45958.733456828704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45958.733456828704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45958.733456828704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45958.733456828704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45958.733456828704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45958.733456828704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45958.733456828704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45958.733456828704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45958.733456828704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45958.733456828704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45958.733456828704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45958.733456828704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45958.733456828704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45958.733456828704</v>
      </c>
      <c r="H1108" s="22"/>
      <c r="I1108" s="19" t="str">
        <f>IFERROR(VLOOKUP(D1108,DB!A:F,6,0),"")</f>
        <v/>
      </c>
      <c r="J1108" s="18" t="str">
        <f>IFERROR(VLOOKUP(D1108,DB!A:G,7,0),"")</f>
        <v/>
      </c>
      <c r="K1108" s="46"/>
      <c r="L1108" s="23" t="str">
        <f>IFERROR(VLOOKUP(D1108,DB!A:I,9,0),"")</f>
        <v/>
      </c>
    </row>
  </sheetData>
  <dataValidations count="2">
    <dataValidation allowBlank="1" showInputMessage="1" showErrorMessage="1" sqref="E1" xr:uid="{5914219A-CB83-432D-936A-CC0CB6F3982A}"/>
    <dataValidation type="list" allowBlank="1" showInputMessage="1" showErrorMessage="1" sqref="E2:E110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3"/>
  <sheetViews>
    <sheetView workbookViewId="0">
      <selection activeCell="F9" sqref="F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255.25273912036937</v>
      </c>
      <c r="H2" s="99">
        <v>45703.474768518521</v>
      </c>
      <c r="I2" s="99" t="str">
        <f>IFERROR(VLOOKUP(D2,DB!A:F,6,0),"")</f>
        <v>SCECO</v>
      </c>
      <c r="J2" s="99" t="str">
        <f>IFERROR(VLOOKUP(D2,DB!A:G,7,0),"")</f>
        <v>Dead</v>
      </c>
      <c r="K2" s="101" t="s">
        <v>39091</v>
      </c>
      <c r="L2" s="94" t="str">
        <f>IFERROR(VLOOKUP(D2,DB!A:I,9,0),"")</f>
        <v>Latis</v>
      </c>
    </row>
    <row r="3" spans="1:16" ht="15" customHeight="1">
      <c r="A3" s="119"/>
      <c r="B3" s="119" t="str">
        <f>IFERROR(VLOOKUP(D3,DB!A:K,11,0),"")</f>
        <v/>
      </c>
      <c r="C3" s="120"/>
      <c r="D3" s="121"/>
      <c r="E3" s="98"/>
      <c r="F3" s="123"/>
      <c r="G3" s="124">
        <f ca="1">IFERROR(NOW()-F3,"")</f>
        <v>45958.733456712966</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45958.733456712966</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45958.733456712966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45958.733456712966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45958.733456712966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45958.733456712966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45958.733456712966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45958.733456712966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45958.733456712966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45958.733456712966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45958.733456712966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45958.733456712966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45958.733456712966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45958.733456712966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45958.733456712966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45958.733456712966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45958.733456712966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45958.733456712966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45958.733456712966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45958.733456712966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45958.733456712966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45958.733456712966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45958.733456712966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45958.733456712966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45958.733456712966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45958.733456712966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45958.733456712966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45958.733456712966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45958.733456712966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45958.733456712966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45958.733456712966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45958.733456712966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45958.733456712966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45958.733456712966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45958.733456712966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45958.733456712966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45958.733456712966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45958.733456712966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45958.733456712966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45958.733456712966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45958.733456712966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45958.733456712966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45958.733456712966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45958.733456712966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45958.733456712966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45958.733456712966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45958.733456712966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45958.733456712966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45958.733456712966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45958.733456712966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45958.733456712966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45958.733456712966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45958.733456712966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45958.733456712966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45958.733456712966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45958.733456712966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45958.733456712966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45958.733456712966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45958.733456712966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45958.733456712966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45958.733456712966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45958.733456712966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45958.733456712966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45958.733456712966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45958.733456712966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45958.733456712966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45958.733456712966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45958.733456712966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45958.733456712966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45958.733456712966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45958.733456712966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45958.733456712966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45958.733456712966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45958.733456712966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45958.733456712966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45958.733456712966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45958.733456712966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45958.733456712966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45958.733456712966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45958.733456712966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45958.733456712966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45958.733456712966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45958.733456712966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45958.733456712966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45958.733456712966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45958.733456712966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45958.733456712966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45958.733456712966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45958.733456712966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45958.733456712966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45958.733456712966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45958.733456712966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45958.733456712966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45958.733456712966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45958.733456712966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45958.733456712966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45958.733456712966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45958.733456712966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45958.733456712966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45958.733456712966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45958.733456712966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45958.733456712966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45958.733456712966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45958.733456712966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45958.733456712966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45958.733456712966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45958.733456712966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45958.733456712966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45958.733456712966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45958.733456712966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45958.733456712966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45958.733456712966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45958.733456712966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45958.733456712966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45958.733456712966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45958.733456712966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45958.733456712966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45958.733456712966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45958.733456712966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45958.733456712966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45958.733456712966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45958.733456712966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45958.733456712966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45958.733456712966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45958.733456712966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45958.733456712966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45958.733456712966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45958.733456712966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45958.733456712966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45958.733456712966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45958.733456712966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45958.733456712966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45958.733456712966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45958.733456712966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45958.733456712966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45958.733456712966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45958.733456712966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45958.733456712966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45958.733456712966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45958.733456712966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45958.733456712966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45958.733456712966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45958.733456712966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45958.733456712966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45958.733456712966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45958.733456712966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45958.733456712966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45958.733456712966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45958.733456712966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45958.733456712966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45958.733456712966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45958.733456712966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45958.733456712966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45958.733456712966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45958.733456712966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45958.733456712966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45958.733456712966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45958.733456712966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45958.733456712966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45958.733456712966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45958.733456712966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45958.733456712966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45958.733456712966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45958.733456712966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45958.733456712966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45958.733456712966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45958.733456712966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45958.733456712966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45958.733456712966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45958.733456712966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45958.733456712966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45958.733456712966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45958.733456712966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45958.733456712966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45958.733456712966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45958.733456712966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45958.733456712966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45958.733456712966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45958.733456712966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45958.733456712966</v>
      </c>
      <c r="H182" s="123"/>
      <c r="I182" s="119" t="str">
        <f>IFERROR(VLOOKUP(D182,DB!A:F,6,0),"")</f>
        <v/>
      </c>
      <c r="J182" s="119" t="str">
        <f>IFERROR(VLOOKUP(D182,DB!A:G,7,0),"")</f>
        <v/>
      </c>
      <c r="K182" s="125"/>
      <c r="L182" s="121" t="str">
        <f>IFERROR(VLOOKUP(D182,DB!A:I,9,0),"")</f>
        <v/>
      </c>
    </row>
    <row r="183" spans="1:12" ht="15" customHeight="1">
      <c r="A183" s="126"/>
      <c r="B183" s="126" t="str">
        <f>IFERROR(VLOOKUP(D183,DB!A:K,11,0),"")</f>
        <v/>
      </c>
      <c r="C183" s="127"/>
      <c r="D183" s="128"/>
      <c r="E183" s="129"/>
      <c r="F183" s="130"/>
      <c r="G183" s="131">
        <f ca="1">IFERROR(NOW()-F183,"")</f>
        <v>45958.733456712966</v>
      </c>
      <c r="H183" s="130"/>
      <c r="I183" s="126" t="str">
        <f>IFERROR(VLOOKUP(D183,DB!A:F,6,0),"")</f>
        <v/>
      </c>
      <c r="J183" s="126" t="str">
        <f>IFERROR(VLOOKUP(D183,DB!A:G,7,0),"")</f>
        <v/>
      </c>
      <c r="K183" s="132"/>
      <c r="L183" s="128" t="str">
        <f>IFERROR(VLOOKUP(D183,DB!A:I,9,0),"")</f>
        <v/>
      </c>
    </row>
  </sheetData>
  <dataValidations count="2">
    <dataValidation allowBlank="1" showInputMessage="1" showErrorMessage="1" sqref="E1" xr:uid="{A4F81451-56CC-4543-9497-104C4E44EE4B}"/>
    <dataValidation type="list" allowBlank="1" showInputMessage="1" showErrorMessage="1" sqref="E2:E1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66.901396527777251</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39083</v>
      </c>
      <c r="F3" s="38">
        <v>45926.188877314817</v>
      </c>
      <c r="G3" s="144">
        <f t="shared" ref="G3" ca="1" si="0">IFERROR(NOW()-F3,"")</f>
        <v>32.544579398148926</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39083</v>
      </c>
      <c r="F4" s="153">
        <v>45948.661111111112</v>
      </c>
      <c r="G4" s="154">
        <f ca="1">IFERROR(NOW()-F4,"")</f>
        <v>10.072345601853158</v>
      </c>
      <c r="H4" s="153">
        <v>45948.661111111112</v>
      </c>
      <c r="I4" s="152" t="str">
        <f>IFERROR(VLOOKUP(D4,DB!A:F,6,0),"")</f>
        <v>SCECO</v>
      </c>
      <c r="J4" s="152" t="str">
        <f>IFERROR(VLOOKUP(D4,DB!A:G,7,0),"")</f>
        <v>Dead</v>
      </c>
      <c r="K4" s="152" t="s">
        <v>39097</v>
      </c>
      <c r="L4" s="152" t="str">
        <f>IFERROR(VLOOKUP(D4,DB!A:I,9,0),"")</f>
        <v>Latis</v>
      </c>
    </row>
    <row r="5" spans="1:13" ht="15">
      <c r="A5" s="152"/>
      <c r="B5" s="152" t="str">
        <f>IFERROR(VLOOKUP(D5,DB!A:K,11,0),"")</f>
        <v/>
      </c>
      <c r="C5" s="152"/>
      <c r="D5" s="169"/>
      <c r="E5" s="152"/>
      <c r="F5" s="153"/>
      <c r="G5" s="154">
        <f ca="1">IFERROR(NOW()-F5,"")</f>
        <v>45958.733456712966</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45958.733456712966</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45958.733456712966</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45958.733456712966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45958.733456712966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45958.733456712966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45958.733456712966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45958.733456712966</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45958.733456712966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45958.733456712966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45958.733456712966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45958.733456712966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45958.733456712966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45958.733456712966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45958.733456712966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45958.733456712966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45958.733456712966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45958.733456712966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45958.733456712966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45958.733456712966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45958.733456712966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45958.733456712966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45958.733456712966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45958.733456712966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45958.733456712966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45958.733456712966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45958.733456712966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45958.733456712966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45958.733456712966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45958.733456712966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45958.733456712966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45958.733456712966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45958.733456712966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45958.733456712966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45958.733456712966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45958.733456712966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45958.733456712966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45958.733456712966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45958.733456712966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45958.733456712966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45958.733456712966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45958.733456712966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45958.733456712966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45958.733456712966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45958.733456712966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45958.733456712966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45958.733456712966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45958.733456712966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45958.733456712966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45958.733456712966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45958.733456712966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45958.733456712966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45958.733456712966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45958.733456712966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45958.733456712966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45958.733456712966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45958.733456712966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45958.733456712966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45958.733456712966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45958.733456712966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45958.733456712966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45958.733456712966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45958.733456712966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45958.733456712966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45958.733456712966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45958.733456712966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45958.733456712966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45958.733456712966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45958.733456712966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45958.733456712966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45958.733456712966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45958.733456712966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45958.733456712966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45958.733456712966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45958.733456712966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45958.733456712966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45958.733456712966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45958.733456712966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45958.733456712966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45958.733456712966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45958.733456712966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45958.733456712966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45958.733456712966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45958.733456712966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45958.733456712966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45958.733456712966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45958.733456712966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45958.733456712966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45958.733456712966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45958.733456712966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45958.733456712966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45958.733456712966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45958.733456712966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45958.733456712966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45958.733456712966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45958.733456712966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45958.733456712966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45958.733456712966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45958.733456712966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45958.733456712966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45958.733456712966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45958.733456712966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45958.733456712966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45958.733456712966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45958.733456712966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45958.733456712966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45958.733456712966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45958.733456712966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45958.733456712966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45958.733456712966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45958.733456712966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45958.733456712966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45958.733456712966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45958.733456712966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45958.733456712966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45958.733456712966</v>
      </c>
      <c r="H120" s="153"/>
      <c r="I120" s="152" t="str">
        <f>IFERROR(VLOOKUP(D120,DB!A:F,6,0),"")</f>
        <v/>
      </c>
      <c r="J120" s="152" t="str">
        <f>IFERROR(VLOOKUP(D120,DB!A:G,7,0),"")</f>
        <v/>
      </c>
      <c r="K120" s="152"/>
      <c r="L120" s="152" t="str">
        <f>IFERROR(VLOOKUP(D120,DB!A:I,9,0),"")</f>
        <v/>
      </c>
    </row>
    <row r="121" spans="1:12" ht="15">
      <c r="A121" s="158"/>
      <c r="B121" s="158" t="str">
        <f>IFERROR(VLOOKUP(D121,DB!A:K,11,0),"")</f>
        <v/>
      </c>
      <c r="C121" s="158"/>
      <c r="D121" s="158"/>
      <c r="E121" s="158"/>
      <c r="F121" s="159"/>
      <c r="G121" s="160">
        <f ca="1">IFERROR(NOW()-F121,"")</f>
        <v>45958.733456712966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45958.733456712966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45958.733456712966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45958.733456712966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45958.733456712966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45958.733456712966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45958.733456712966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45958.733456712966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45958.733456712966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45958.733456712966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45958.733456712966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45958.733456712966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45958.733456712966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45958.733456712966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45958.733456712966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45958.733456712966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45958.733456712966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45958.733456712966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45958.733456712966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45958.733456712966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45958.733456712966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45958.733456712966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45958.733456712966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45958.733456712966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45958.733456712966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45958.733456712966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45958.733456712966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45958.733456712966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45958.733456712966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45958.733456712966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45958.733456712966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45958.733456712966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45958.733456712966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45958.733456712966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45958.733456712966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45958.733456712966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45958.733456712966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45958.733456712966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45958.733456712966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45958.733456712966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45958.733456712966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45958.733456712966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45958.733456712966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45958.733456712966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45958.733456712966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45958.733456712966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45958.733456712966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45958.733456712966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45958.733456712966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45958.733456712966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45958.733456712966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45958.733456712966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45958.733456712966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45958.733456712966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45958.733456712966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45958.733456712966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45958.733456712966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45958.733456712966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45958.733456712966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45958.733456712966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45958.733456712966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45958.733456712966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45958.733456712966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45958.733456712966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45958.733456712966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45958.733456712966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45958.733456712966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45958.733456712966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45958.733456712966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45958.733456712966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45958.733456712966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45958.733456712966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45958.733456712966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45958.733456712966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45958.733456712966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45958.733456712966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45958.733456712966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45958.733456712966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45958.733456712966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45958.733456712966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45958.733456712966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45958.733456712966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45958.733456712966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45958.733456712966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45958.733456712966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45958.733456712966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45958.733456712966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45958.733456712966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45958.733456712966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45958.733456712966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45958.733456712966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45958.733456712966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45958.733456712966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45958.733456712966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45958.733456712966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45958.733456712966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45958.733456712966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45958.733456712966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45958.733456712966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45958.733456712966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45958.733456712966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45958.733456712966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45958.733456712966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45958.733456712966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45958.733456712966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45958.733456712966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45958.733456712966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45958.733456712966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45958.733456712966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45958.733456712966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45958.733456712966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45958.733456712966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45958.733456712966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45958.733456712966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45958.733456712966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45958.733456712966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45958.733456712966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45958.733456712966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45958.733456712966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45958.733456712966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45958.733456712966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45958.733456712966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45958.733456712966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45958.733456712966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45958.733456712966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45958.733456712966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45958.733456712966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45958.733456712966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45958.733456712966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45958.733456712966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45958.733456712966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45958.733456712966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45958.733456712966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45958.733456712966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45958.733456712966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45958.733456712966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45958.733456712966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45958.733456712966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45958.733456712966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45958.733456712966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45958.733456712966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45958.733456712966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45958.733456712966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45958.733456712966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45958.733456712966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45958.733456712966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45958.733456712966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45958.733456712966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45958.733456712966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45958.733456712966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45958.733456712966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45958.733456712966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45958.733456712966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45958.733456712966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45958.733456712966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45958.733456712966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45958.733456712966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45958.733456712966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45958.733456712966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45958.733456712966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45958.733456712966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45958.733456712966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45958.733456712966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45958.733456712966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45958.733456712966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45958.733456712966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45958.733456712966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45958.733456712966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45958.733456712966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45958.733456712966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45958.733456712966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45958.733456712966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45958.733456712966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45958.733456712966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45958.733456712966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45958.733456712966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45958.733456712966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45958.733456712966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45958.733456712966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45958.733456712966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45958.733456712966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45958.733456712966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45958.733456712966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45958.733456712966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45958.733456712966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45958.733456712966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45958.733456712966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45958.733456712966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45958.733456712966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45958.733456712966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45958.733456712966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45958.733456712966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45958.733456712966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45958.733456712966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45958.733456712966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45958.733456712966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45958.733456712966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45958.733456712966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45958.733456712966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45958.733456712966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45958.733456712966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45958.733456712966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45958.733456712966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45958.733456712966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45958.733456712966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45958.733456712966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45958.733456712966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45958.733456712966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45958.733456712966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45958.733456712966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45958.733456712966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45958.733456712966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45958.733456712966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45958.733456712966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45958.733456712966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45958.733456712966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45958.733456712966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45958.733456712966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45958.733456712966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45958.733456712966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45958.733456712966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45958.733456712966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45958.733456712966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45958.733456712966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45958.733456712966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45958.733456712966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45958.733456712966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45958.733456712966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45958.733456712966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45958.733456712966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45958.733456712966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45958.733456712966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45958.733456712966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45958.733456712966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45958.733456712966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45958.733456712966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45958.733456712966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45958.733456712966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45958.733456712966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45958.733456712966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45958.733456712966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45958.733456712966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45958.733456712966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45958.733456712966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45958.733456712966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45958.733456712966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45958.733456712966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45958.733456712966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45958.733456712966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45958.733456712966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45958.733456712966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45958.733456712966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45958.733456712966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45958.733456712966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45958.733456712966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45958.733456712966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45958.733456712966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45958.733456712966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45958.733456712966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45958.733456712966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45958.733456712966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45958.733456712966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45958.733456712966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45958.733456712966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45958.733456712966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45958.733456712966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45958.733456712966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45958.733456712966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45958.733456712966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45958.733456712966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45958.733456712966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45958.733456712966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45958.733456712966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45958.733456712966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45958.733456712966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45958.733456712966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45958.733456712966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45958.733456712966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45958.733456712966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45958.733456712966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45958.733456712966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45958.733456712966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45958.733456712966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45958.733456712966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45958.733456712966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45958.733456712966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45958.733456712966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45958.733456712966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45958.733456712966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45958.733456712966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45958.733456712966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45958.733456712966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45958.733456712966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45958.733456712966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45958.733456712966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45958.733456712966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45958.733456712966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45958.733456712966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45958.733456712966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45958.733456712966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45958.733456712966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45958.733456712966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45958.733456712966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45958.733456712966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45958.733456712966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45958.733456712966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45958.733456712966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45958.733456712966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45958.733456712966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45958.733456712966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45958.733456712966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45958.733456712966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45958.733456712966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45958.733456712966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45958.733456712966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45958.733456712966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45958.733456712966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45958.733456712966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45958.733456712966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45958.733456712966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45958.733456712966</v>
      </c>
      <c r="H441" s="159"/>
      <c r="I441" s="158" t="str">
        <f>IFERROR(VLOOKUP(D441,DB!A:F,6,0),"")</f>
        <v/>
      </c>
      <c r="J441" s="158" t="str">
        <f>IFERROR(VLOOKUP(D441,DB!A:G,7,0),"")</f>
        <v/>
      </c>
      <c r="K441" s="158"/>
      <c r="L441" s="158" t="str">
        <f>IFERROR(VLOOKUP(D441,DB!A:I,9,0),"")</f>
        <v/>
      </c>
    </row>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51" ht="15"/>
    <row r="552" ht="15"/>
    <row r="554" ht="15"/>
    <row r="555" ht="15"/>
    <row r="556" ht="15"/>
    <row r="557" ht="15"/>
    <row r="559" ht="15"/>
    <row r="560" ht="15"/>
    <row r="567" ht="15"/>
    <row r="568" ht="15"/>
    <row r="569" ht="15"/>
    <row r="570" ht="15"/>
    <row r="571" ht="15"/>
    <row r="572" ht="15"/>
    <row r="575" ht="15"/>
    <row r="576" ht="15"/>
    <row r="577" ht="15"/>
    <row r="578" ht="15"/>
    <row r="579" ht="15"/>
    <row r="580" ht="15"/>
    <row r="581" ht="15"/>
    <row r="582" ht="15"/>
    <row r="583" ht="15"/>
    <row r="584" ht="15"/>
    <row r="585" ht="15"/>
    <row r="586"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2" ht="15"/>
    <row r="643" ht="15"/>
    <row r="680" ht="15"/>
    <row r="681" ht="15"/>
    <row r="682" ht="15"/>
    <row r="683" ht="15"/>
    <row r="684" ht="15"/>
    <row r="685" ht="15"/>
    <row r="686" ht="15"/>
    <row r="687" ht="15"/>
    <row r="688" ht="15"/>
    <row r="689"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2" ht="15"/>
    <row r="774" ht="15"/>
    <row r="775"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979" ht="15"/>
    <row r="980" ht="15"/>
    <row r="981" ht="15"/>
    <row r="982" ht="15"/>
    <row r="983" ht="15"/>
    <row r="984" ht="15"/>
    <row r="990" ht="15"/>
    <row r="991" ht="15"/>
    <row r="992" ht="15"/>
    <row r="993" ht="15"/>
    <row r="994" ht="15"/>
    <row r="995" ht="15"/>
    <row r="996"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7" ht="15"/>
    <row r="1048" ht="15"/>
    <row r="1054" ht="15"/>
    <row r="1055" ht="15"/>
    <row r="1057" ht="15"/>
    <row r="1058" ht="15"/>
    <row r="1059" ht="15"/>
    <row r="1060" ht="15"/>
    <row r="1061" ht="15"/>
    <row r="1062" ht="15"/>
    <row r="1063" ht="15"/>
    <row r="1065" ht="15"/>
    <row r="1066" ht="15"/>
    <row r="1067"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6" ht="15"/>
    <row r="1137"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202" ht="15"/>
    <row r="1203" ht="15"/>
    <row r="1206" ht="15"/>
    <row r="1207" ht="15"/>
    <row r="1208" ht="15"/>
    <row r="1209" ht="15"/>
    <row r="1210" ht="15"/>
    <row r="1211" ht="15"/>
    <row r="1212" ht="15"/>
    <row r="1213" ht="15"/>
    <row r="1216" ht="15"/>
    <row r="1217" ht="15"/>
    <row r="1218" ht="15"/>
    <row r="1219" ht="15"/>
    <row r="1220" ht="15"/>
    <row r="1221" ht="15"/>
    <row r="1222" ht="15"/>
    <row r="1223" ht="15"/>
    <row r="1224" ht="15"/>
    <row r="1225" ht="15"/>
    <row r="1226" ht="15"/>
    <row r="1227" ht="15"/>
    <row r="1229" ht="15"/>
    <row r="1230" ht="15"/>
    <row r="1231" ht="15"/>
    <row r="1234" ht="15"/>
    <row r="1236" ht="15"/>
    <row r="1238" ht="15"/>
    <row r="1241" ht="15"/>
    <row r="1242" ht="15"/>
    <row r="1243" ht="15"/>
    <row r="1245" ht="15"/>
    <row r="1247" ht="15"/>
    <row r="1248" ht="15"/>
    <row r="1249" ht="15"/>
    <row r="1250" ht="15"/>
    <row r="1251" ht="15"/>
    <row r="1253" ht="15"/>
    <row r="1254" ht="15"/>
    <row r="1255" ht="15"/>
    <row r="1256" ht="15"/>
    <row r="1258" ht="15"/>
    <row r="1260" ht="15"/>
    <row r="1261" ht="15"/>
    <row r="1263" ht="15"/>
    <row r="1264" ht="15"/>
    <row r="1265" ht="15"/>
    <row r="1266" ht="15"/>
    <row r="1268" ht="15"/>
    <row r="1270" ht="15"/>
    <row r="1271" ht="15"/>
    <row r="1272" ht="15"/>
    <row r="1273" ht="15"/>
    <row r="1275" ht="15"/>
    <row r="1276" ht="15"/>
    <row r="1277" ht="15"/>
    <row r="1278" ht="15"/>
    <row r="1279" ht="15"/>
    <row r="1280" ht="15"/>
    <row r="1281" ht="15"/>
    <row r="1284" ht="15"/>
    <row r="1286" ht="15"/>
    <row r="1287" ht="15"/>
    <row r="1288" ht="15"/>
    <row r="1289" ht="15"/>
    <row r="1290" ht="15"/>
    <row r="1291" ht="15"/>
    <row r="1292" ht="15"/>
    <row r="1293" ht="15"/>
    <row r="1296" ht="15"/>
    <row r="1297" ht="15"/>
    <row r="1299" ht="15"/>
    <row r="1301" ht="15"/>
    <row r="1302" ht="15"/>
    <row r="1303" ht="15"/>
    <row r="1304" ht="15"/>
  </sheetData>
  <dataValidations count="2">
    <dataValidation allowBlank="1" showInputMessage="1" showErrorMessage="1" sqref="E1" xr:uid="{920C6338-E771-4DAE-8C89-92A9093EA4DE}"/>
    <dataValidation type="list" allowBlank="1" showInputMessage="1" showErrorMessage="1" sqref="E2:E44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4"/>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39098</v>
      </c>
      <c r="B2" s="103" t="str">
        <f>IFERROR(VLOOKUP(D2,DB!A:K,11,0),"")</f>
        <v>R6</v>
      </c>
      <c r="C2" s="105">
        <v>1</v>
      </c>
      <c r="D2" s="103" t="s">
        <v>31882</v>
      </c>
      <c r="E2" s="106" t="s">
        <v>38998</v>
      </c>
      <c r="F2" s="107">
        <v>45958.687407407408</v>
      </c>
      <c r="G2" s="77">
        <f ca="1">IFERROR(NOW()-F2,"-")</f>
        <v>4.604930555797182E-2</v>
      </c>
      <c r="H2" s="107">
        <v>45958.687407407408</v>
      </c>
      <c r="I2" s="103" t="str">
        <f>IFERROR(VLOOKUP(D2,DB!A:F,6,0),"")</f>
        <v>SCECO</v>
      </c>
      <c r="J2" s="102" t="str">
        <f>IFERROR(VLOOKUP(D2,DB!A:G,7,0),"")</f>
        <v>Dead</v>
      </c>
      <c r="K2" s="108" t="s">
        <v>39099</v>
      </c>
      <c r="L2" s="109" t="str">
        <f>IFERROR(VLOOKUP(D2,DB!A:I,9,0),"")</f>
        <v>Latis</v>
      </c>
    </row>
    <row r="3" spans="1:16383" ht="31.5" customHeight="1">
      <c r="A3" s="104"/>
      <c r="B3" s="103" t="str">
        <f>IFERROR(VLOOKUP(D3,DB!A:K,11,0),"")</f>
        <v/>
      </c>
      <c r="C3" s="105"/>
      <c r="D3" s="169"/>
      <c r="E3" s="106"/>
      <c r="F3" s="107"/>
      <c r="G3" s="77">
        <f ca="1">IFERROR(NOW()-F3,"-")</f>
        <v>45958.733456712966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73"/>
      <c r="E4" s="106"/>
      <c r="F4" s="107"/>
      <c r="G4" s="77">
        <f ca="1">IFERROR(NOW()-F4,"-")</f>
        <v>45958.733456712966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45958.733456712966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45958.733456712966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45958.733456712966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45958.733456712966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45958.733456712966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45958.733456712966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45958.733456712966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45958.733456712966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45958.733456712966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45958.733456712966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45958.733456712966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45958.733456712966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45958.733456712966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45958.733456712966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45958.733456712966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45958.733456712966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45958.733456712966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45958.733456712966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45958.733456712966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45958.733456712966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45958.733456712966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45958.733456712966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45958.733456712966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45958.733456712966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45958.733456712966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45958.733456712966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45958.733456712966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45958.733456712966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45958.733456712966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45958.733456712966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45958.733456712966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45958.733456712966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45958.733456712966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45958.733456712966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45958.733456712966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45958.733456712966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45958.733456712966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45958.733456712966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45958.733456712966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45958.733456712966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45958.733456712966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45958.733456712966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45958.733456712966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45958.733456712966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45958.733456712966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45958.733456712966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45958.733456712966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45958.733456712966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45958.733456712966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45958.733456712966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45958.733456712966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45958.733456712966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45958.733456712966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45958.733456712966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45958.733456712966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45958.733456712966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45958.733456712966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45958.733456712966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45958.733456712966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45958.733456712966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45958.733456712966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45958.733456712966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45958.733456712966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45958.733456712966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45958.733456712966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45958.733456712966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45958.733456712966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45958.733456712966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45958.733456712966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45958.733456712966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45958.733456712966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45958.733456712966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45958.733456712966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45958.733456712966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45958.733456712966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45958.733456712966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45958.733456712966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45958.733456712966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45958.733456712966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45958.733456712966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45958.733456712966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45958.733456712966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45958.733456712966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45958.733456712966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45958.733456712966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45958.733456712966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45958.733456712966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45958.733456712966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45958.733456712966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45958.733456712966</v>
      </c>
      <c r="H94" s="107"/>
      <c r="I94" s="103" t="str">
        <f>IFERROR(VLOOKUP(D94,DB!A:F,6,0),"")</f>
        <v/>
      </c>
      <c r="J94" s="102" t="str">
        <f>IFERROR(VLOOKUP(D94,DB!A:G,7,0),"")</f>
        <v/>
      </c>
      <c r="K94" s="108"/>
      <c r="L94" s="109" t="str">
        <f>IFERROR(VLOOKUP(D94,DB!A:I,9,0),"")</f>
        <v/>
      </c>
    </row>
  </sheetData>
  <dataValidations count="2">
    <dataValidation allowBlank="1" showInputMessage="1" showErrorMessage="1" sqref="E1" xr:uid="{380493DB-286A-4683-AF55-C78F04945A49}"/>
    <dataValidation type="list" allowBlank="1" showInputMessage="1" showErrorMessage="1" sqref="E2:E9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2025-10-28T14:37:47Z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